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10" documentId="13_ncr:1_{F6CB121F-512D-4AA6-A0C1-0FB36C537598}" xr6:coauthVersionLast="47" xr6:coauthVersionMax="47" xr10:uidLastSave="{5271C833-1CB5-42D8-A42F-C03BA8604EB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<sst xmlns="http://schemas.openxmlformats.org/spreadsheetml/2006/main" count="178603" uniqueCount="39083">
  <si>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</si>
  <si>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</si>
  <si>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</si>
  <si>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</si>
  <si>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</si>
  <si>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</si>
  <si>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</si>
  <si>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</si>
  <si>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</si>
  <si>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</si>
  <si>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</si>
  <si>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</si>
  <si>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</si>
  <si>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</si>
  <si>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</si>
  <si>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</si>
  <si>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</si>
  <si>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</si>
  <si>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</si>
  <si>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</si>
  <si>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</si>
  <si>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</si>
  <si>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</si>
  <si>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</si>
  <si>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</si>
  <si>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</si>
  <si>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</si>
  <si>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</si>
  <si>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</si>
  <si>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</si>
  <si>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</si>
  <si>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</si>
  <si>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</si>
  <si>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</si>
  <si>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</si>
  <si>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</si>
  <si>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</si>
  <si>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</si>
  <si>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</si>
  <si>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</si>
  <si>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</si>
  <si>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</si>
  <si>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</si>
  <si>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</si>
  <si>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</si>
  <si>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</si>
  <si>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</si>
  <si>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</si>
  <si>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</si>
  <si>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</si>
  <si>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</si>
  <si>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</si>
  <si>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</si>
  <si>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</si>
  <si>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</si>
  <si>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</si>
  <si>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</si>
  <si>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</si>
  <si>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</si>
  <si>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</si>
  <si>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</si>
  <si>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</si>
  <si>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</si>
  <si>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</si>
  <si>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</si>
  <si>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</si>
  <si>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</si>
  <si>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</si>
  <si>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</si>
  <si>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</si>
  <si>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</si>
  <si>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</si>
  <si>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</si>
  <si>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</si>
  <si>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</si>
  <si>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</si>
  <si>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</si>
  <si>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</si>
  <si>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</si>
  <si>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</si>
  <si>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</si>
  <si>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</si>
  <si>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</si>
  <si>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</si>
  <si>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</si>
  <si>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</si>
  <si>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</si>
  <si>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</si>
  <si>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</si>
  <si>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</si>
  <si>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</si>
  <si>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</si>
  <si>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</si>
  <si>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</si>
  <si>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</si>
  <si>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</si>
  <si>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</si>
  <si>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</si>
  <si>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</si>
  <si>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</si>
  <si>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</si>
  <si>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</si>
  <si>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</si>
  <si>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</si>
  <si>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</si>
  <si>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</si>
  <si>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</si>
  <si>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</si>
  <si>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</si>
  <si>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</si>
  <si>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</si>
  <si>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</si>
  <si>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</si>
  <si>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</si>
  <si>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</si>
  <si>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</si>
  <si>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</si>
  <si>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</si>
  <si>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</si>
  <si>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</si>
  <si>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</si>
  <si>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</si>
  <si>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</si>
  <si>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</si>
  <si>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</si>
  <si>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</si>
  <si>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</si>
  <si>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</si>
  <si>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</si>
  <si>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</si>
  <si>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</si>
  <si>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</si>
  <si>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</si>
  <si>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</si>
  <si>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</si>
  <si>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</si>
  <si>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</si>
  <si>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</si>
  <si>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</si>
  <si>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</si>
  <si>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</si>
  <si>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</si>
  <si>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</si>
  <si>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</si>
  <si>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</si>
  <si>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</si>
  <si>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</si>
  <si>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</si>
  <si>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</si>
  <si>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</si>
  <si>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</si>
  <si>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</si>
  <si>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</si>
  <si>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</si>
  <si>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</si>
  <si>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</si>
  <si>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</si>
  <si>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</si>
  <si>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</si>
  <si>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</si>
  <si>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</si>
  <si>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</si>
  <si>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</si>
  <si>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</si>
  <si>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</si>
  <si>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</si>
  <si>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</si>
  <si>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</si>
  <si>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</si>
  <si>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</si>
  <si>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</si>
  <si>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</si>
  <si>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</si>
  <si>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</si>
  <si>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</si>
  <si>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</si>
  <si>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</si>
  <si>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</si>
  <si>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</si>
  <si>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</si>
  <si>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</si>
  <si>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</si>
  <si>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</si>
  <si>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</si>
  <si>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</si>
  <si>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</si>
  <si>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</si>
  <si>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</si>
  <si>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</si>
  <si>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</si>
  <si>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</si>
  <si>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</si>
  <si>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</si>
  <si>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</si>
  <si>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</si>
  <si>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</si>
  <si>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</si>
  <si>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</si>
  <si>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</si>
  <si>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</si>
  <si>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</si>
  <si>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</si>
  <si>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</si>
  <si>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</si>
  <si>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</si>
  <si>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</si>
  <si>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</si>
  <si>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</si>
  <si>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</si>
  <si>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</si>
  <si>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</si>
  <si>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</si>
  <si>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</si>
  <si>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</si>
  <si>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</si>
  <si>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</si>
  <si>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</si>
  <si>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</si>
  <si>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</si>
  <si>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</si>
  <si>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</si>
  <si>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</si>
  <si>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</si>
  <si>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</si>
  <si>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</si>
  <si>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</si>
  <si>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</si>
  <si>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</si>
  <si>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</si>
  <si>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</si>
  <si>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</si>
  <si>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</si>
  <si>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</si>
  <si>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</si>
  <si>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</si>
  <si>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</si>
  <si>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</si>
  <si>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</si>
  <si>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</si>
  <si>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</si>
  <si>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</si>
  <si>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</si>
  <si>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</si>
  <si>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</si>
  <si>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</si>
  <si>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</si>
  <si>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</si>
  <si>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</si>
  <si>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</si>
  <si>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</si>
  <si>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</si>
  <si>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</si>
  <si>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</si>
  <si>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</si>
  <si>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</si>
  <si>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</si>
  <si>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</si>
  <si>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</si>
  <si>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</si>
  <si>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</si>
  <si>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</si>
  <si>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</si>
  <si>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</si>
  <si>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</si>
  <si>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</si>
  <si>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</si>
  <si>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</si>
  <si>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</si>
  <si>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</si>
  <si>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</si>
  <si>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</si>
  <si>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</si>
  <si>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</si>
  <si>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</si>
  <si>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</si>
  <si>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</si>
  <si>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</si>
  <si>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</si>
  <si>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</si>
  <si>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</si>
  <si>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</si>
  <si>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</si>
  <si>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</si>
  <si>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</si>
  <si>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</si>
  <si>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</si>
  <si>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</si>
  <si>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</si>
  <si>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</si>
  <si>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</si>
  <si>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</si>
  <si>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</si>
  <si>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</si>
  <si>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</si>
  <si>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</si>
  <si>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</si>
  <si>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</si>
  <si>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</si>
  <si>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</si>
  <si>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</si>
  <si>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</si>
  <si>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</si>
  <si>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</si>
  <si>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</si>
  <si>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</si>
  <si>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</si>
  <si>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</si>
  <si>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</si>
  <si>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</si>
  <si>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</si>
  <si>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</si>
  <si>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</si>
  <si>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</si>
  <si>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</si>
  <si>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</si>
  <si>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</si>
  <si>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</si>
  <si>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</si>
  <si>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</si>
  <si>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</si>
  <si>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</si>
  <si>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</si>
  <si>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</si>
  <si>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</si>
  <si>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</si>
  <si>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</si>
  <si>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</si>
  <si>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</si>
  <si>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</si>
  <si>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</si>
  <si>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</si>
  <si>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</si>
  <si>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</si>
  <si>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</si>
  <si>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</si>
  <si>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</si>
  <si>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</si>
  <si>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</si>
  <si>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</si>
  <si>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</si>
  <si>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</si>
  <si>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</si>
  <si>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</si>
  <si>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</si>
  <si>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</si>
  <si>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</si>
  <si>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</si>
  <si>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</si>
  <si>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</si>
  <si>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</si>
  <si>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</si>
  <si>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</si>
  <si>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</si>
  <si>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</si>
  <si>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</si>
  <si>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</si>
  <si>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</si>
  <si>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</si>
  <si>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</si>
  <si>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</si>
  <si>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</si>
  <si>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</si>
  <si>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</si>
  <si>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</si>
  <si>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</si>
  <si>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</si>
  <si>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</si>
  <si>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</si>
  <si>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</si>
  <si>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</si>
  <si>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</si>
  <si>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</si>
  <si>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</si>
  <si>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</si>
  <si>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</si>
  <si>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</si>
  <si>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</si>
  <si>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</si>
  <si>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</si>
  <si>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</si>
  <si>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</si>
  <si>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</si>
  <si>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</si>
  <si>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</si>
  <si>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</si>
  <si>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</si>
  <si>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</si>
  <si>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</si>
  <si>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</si>
  <si>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</si>
  <si>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</si>
  <si>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</si>
  <si>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</si>
  <si>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</si>
  <si>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</si>
  <si>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</si>
  <si>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</si>
  <si>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</si>
  <si>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</si>
  <si>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</si>
  <si>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</si>
  <si>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</si>
  <si>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</si>
  <si>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</si>
  <si>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</si>
  <si>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</si>
  <si>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</si>
  <si>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</si>
  <si>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</si>
  <si>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</si>
  <si>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</si>
  <si>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</si>
  <si>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</si>
  <si>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</si>
  <si>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</si>
  <si>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</si>
  <si>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</si>
  <si>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</si>
  <si>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</si>
  <si>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</si>
  <si>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</si>
  <si>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</si>
  <si>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</si>
  <si>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</si>
  <si>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</si>
  <si>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</si>
  <si>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</si>
  <si>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</si>
  <si>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</si>
  <si>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</si>
  <si>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</si>
  <si>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</si>
  <si>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</si>
  <si>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</si>
  <si>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</si>
  <si>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</si>
  <si>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</si>
  <si>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</si>
  <si>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</si>
  <si>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</si>
  <si>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</si>
  <si>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</si>
  <si>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</si>
  <si>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</si>
  <si>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</si>
  <si>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</si>
  <si>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</si>
  <si>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</si>
  <si>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</si>
  <si>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</si>
  <si>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</si>
  <si>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</si>
  <si>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</si>
  <si>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</si>
  <si>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</si>
  <si>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</si>
  <si>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</si>
  <si>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</si>
  <si>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</si>
  <si>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</si>
  <si>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</si>
  <si>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</si>
  <si>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</si>
  <si>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</si>
  <si>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</si>
  <si>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</si>
  <si>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</si>
  <si>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</si>
  <si>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</si>
  <si>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</si>
  <si>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</si>
  <si>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</si>
  <si>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</si>
  <si>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</si>
  <si>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</si>
  <si>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</si>
  <si>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</si>
  <si>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</si>
  <si>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</si>
  <si>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</si>
  <si>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</si>
  <si>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</si>
  <si>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</si>
  <si>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</si>
  <si>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</si>
  <si>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</si>
  <si>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</si>
  <si>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</si>
  <si>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</si>
  <si>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</si>
  <si>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</si>
  <si>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</si>
  <si>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</si>
  <si>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</si>
  <si>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</si>
  <si>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</si>
  <si>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</si>
  <si>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</si>
  <si>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</si>
  <si>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</si>
  <si>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</si>
  <si>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</si>
  <si>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</si>
  <si>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</si>
  <si>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</si>
  <si>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</si>
  <si>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</si>
  <si>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</si>
  <si>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</si>
  <si>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</si>
  <si>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</si>
  <si>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</si>
  <si>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</si>
  <si>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</si>
  <si>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</si>
  <si>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</si>
  <si>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</si>
  <si>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</si>
  <si>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</si>
  <si>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</si>
  <si>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</si>
  <si>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</si>
  <si>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</si>
  <si>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</si>
  <si>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</si>
  <si>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</si>
  <si>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</si>
  <si>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</si>
  <si>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</si>
  <si>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</si>
  <si>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</si>
  <si>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</si>
  <si>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</si>
  <si>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</si>
  <si>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</si>
  <si>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</si>
  <si>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</si>
  <si>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</si>
  <si>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</si>
  <si>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</si>
  <si>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</si>
  <si>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</si>
  <si>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</si>
  <si>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</si>
  <si>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</si>
  <si>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</si>
  <si>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</si>
  <si>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</si>
  <si>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</si>
  <si>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</si>
  <si>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</si>
  <si>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</si>
  <si>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</si>
  <si>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</si>
  <si>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</si>
  <si>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</si>
  <si>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</si>
  <si>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</si>
  <si>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</si>
  <si>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</si>
  <si>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</si>
  <si>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</si>
  <si>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</si>
  <si>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</si>
  <si>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</si>
  <si>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</si>
  <si>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</si>
  <si>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</si>
  <si>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</si>
  <si>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</si>
  <si>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</si>
  <si>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</si>
  <si>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</si>
  <si>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</si>
  <si>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</si>
  <si>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</si>
  <si>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</si>
  <si>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</si>
  <si>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</si>
  <si>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</si>
  <si>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</si>
  <si>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</si>
  <si>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</si>
  <si>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</si>
  <si>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</si>
  <si>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</si>
  <si>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</si>
  <si>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</si>
  <si>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</si>
  <si>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</si>
  <si>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</si>
  <si>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</si>
  <si>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</si>
  <si>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</si>
  <si>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</si>
  <si>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</si>
  <si>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</si>
  <si>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</si>
  <si>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</si>
  <si>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</si>
  <si>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</si>
  <si>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</si>
  <si>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</si>
  <si>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</si>
  <si>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</si>
  <si>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</si>
  <si>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</si>
  <si>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</si>
  <si>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</si>
  <si>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</si>
  <si>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</si>
  <si>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</si>
  <si>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</si>
  <si>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</si>
  <si>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</si>
  <si>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</si>
  <si>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</si>
  <si>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</si>
  <si>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</si>
  <si>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</si>
  <si>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</si>
  <si>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</si>
  <si>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</si>
  <si>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</si>
  <si>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</si>
  <si>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</si>
  <si>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</si>
  <si>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</si>
  <si>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</si>
  <si>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</si>
  <si>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</si>
  <si>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</si>
  <si>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</si>
  <si>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</si>
  <si>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</si>
  <si>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</si>
  <si>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</si>
  <si>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</si>
  <si>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</si>
  <si>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</si>
  <si>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</si>
  <si>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</si>
  <si>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</si>
  <si>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</si>
  <si>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</si>
  <si>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</si>
  <si>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</si>
  <si>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</si>
  <si>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</si>
  <si>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</si>
  <si>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</si>
  <si>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</si>
  <si>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</si>
  <si>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</si>
  <si>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</si>
  <si>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</si>
  <si>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</si>
  <si>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</si>
  <si>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</si>
  <si>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</si>
  <si>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</si>
  <si>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</si>
  <si>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</si>
  <si>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</si>
  <si>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</si>
  <si>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</si>
  <si>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</si>
  <si>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</si>
  <si>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</si>
  <si>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</si>
  <si>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</si>
  <si>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</si>
  <si>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</si>
  <si>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</si>
  <si>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</si>
  <si>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</si>
  <si>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</si>
  <si>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</si>
  <si>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</si>
  <si>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</si>
  <si>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</si>
  <si>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</si>
  <si>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</si>
  <si>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</si>
  <si>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</si>
  <si>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</si>
  <si>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</si>
  <si>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</si>
  <si>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</si>
  <si>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</si>
  <si>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</si>
  <si>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</si>
  <si>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</si>
  <si>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</si>
  <si>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</si>
  <si>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</si>
  <si>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</si>
  <si>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</si>
  <si>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</si>
  <si>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</si>
  <si>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</si>
  <si>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</si>
  <si>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</si>
  <si>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</si>
  <si>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</si>
  <si>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</si>
  <si>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</si>
  <si>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</si>
  <si>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</si>
  <si>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</si>
  <si>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</si>
  <si>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</si>
  <si>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</si>
  <si>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</si>
  <si>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</si>
  <si>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</si>
  <si>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</si>
  <si>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</si>
  <si>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</si>
  <si>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</si>
  <si>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</si>
  <si>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</si>
  <si>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</si>
  <si>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</si>
  <si>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</si>
  <si>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</si>
  <si>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</si>
  <si>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</si>
  <si>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</si>
  <si>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</si>
  <si>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</si>
  <si>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</si>
  <si>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</si>
  <si>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</si>
  <si>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</si>
  <si>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</si>
  <si>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</si>
  <si>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</si>
  <si>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</si>
  <si>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</si>
  <si>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</si>
  <si>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</si>
  <si>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</si>
  <si>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</si>
  <si>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</si>
  <si>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</si>
  <si>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</si>
  <si>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</si>
  <si>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</si>
  <si>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</si>
  <si>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</si>
  <si>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</si>
  <si>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</si>
  <si>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</si>
  <si>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</si>
  <si>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</si>
  <si>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</si>
  <si>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</si>
  <si>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</si>
  <si>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</si>
  <si>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</si>
  <si>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</si>
  <si>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</si>
  <si>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</si>
  <si>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</si>
  <si>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</si>
  <si>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</si>
  <si>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</si>
  <si>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</si>
  <si>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</si>
  <si>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</si>
  <si>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</si>
  <si>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</si>
  <si>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</si>
  <si>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</si>
  <si>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</si>
  <si>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</si>
  <si>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</si>
  <si>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</si>
  <si>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</si>
  <si>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</si>
  <si>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</si>
  <si>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</si>
  <si>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</si>
  <si>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</si>
  <si>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</si>
  <si>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</si>
  <si>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</si>
  <si>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</si>
  <si>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</si>
  <si>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</si>
  <si>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</si>
  <si>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</si>
  <si>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</si>
  <si>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</si>
  <si>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</si>
  <si>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</si>
  <si>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</si>
  <si>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</si>
  <si>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</si>
  <si>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</si>
  <si>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</si>
  <si>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</si>
  <si>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</si>
  <si>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</si>
  <si>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</si>
  <si>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</si>
  <si>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</si>
  <si>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</si>
  <si>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</si>
  <si>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</si>
  <si>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</si>
  <si>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</si>
  <si>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</si>
  <si>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</si>
  <si>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</si>
  <si>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</si>
  <si>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</si>
  <si>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</si>
  <si>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</si>
  <si>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</si>
  <si>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</si>
  <si>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</si>
  <si>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</si>
  <si>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</si>
  <si>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</si>
  <si>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</si>
  <si>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</si>
  <si>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</si>
  <si>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</si>
  <si>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</si>
  <si>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</si>
  <si>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</si>
  <si>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</si>
  <si>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</si>
  <si>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</si>
  <si>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</si>
  <si>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</si>
  <si>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</si>
  <si>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</si>
  <si>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</si>
  <si>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</si>
  <si>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</si>
  <si>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</si>
  <si>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</si>
  <si>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</si>
  <si>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</si>
  <si>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</si>
  <si>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</si>
  <si>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</si>
  <si>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</si>
  <si>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</si>
  <si>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</si>
  <si>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</si>
  <si>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</si>
  <si>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</si>
  <si>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</si>
  <si>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</si>
  <si>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</si>
  <si>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</si>
  <si>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</si>
  <si>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</si>
  <si>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</si>
  <si>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</si>
  <si>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</si>
  <si>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</si>
  <si>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</si>
  <si>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</si>
  <si>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</si>
  <si>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</si>
  <si>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</si>
  <si>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</si>
  <si>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</si>
  <si>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</si>
  <si>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</si>
  <si>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</si>
  <si>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</si>
  <si>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</si>
  <si>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</si>
  <si>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</si>
  <si>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</si>
  <si>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</si>
  <si>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</si>
  <si>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</si>
  <si>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</si>
  <si>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</si>
  <si>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</si>
  <si>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</si>
  <si>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</si>
  <si>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</si>
  <si>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</si>
  <si>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</si>
  <si>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</si>
  <si>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</si>
  <si>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</si>
  <si>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</si>
  <si>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</si>
  <si>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</si>
  <si>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</si>
  <si>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</si>
  <si>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</si>
  <si>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</si>
  <si>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</si>
  <si>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</si>
  <si>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</si>
  <si>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</si>
  <si>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</si>
  <si>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</si>
  <si>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</si>
  <si>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</si>
  <si>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</si>
  <si>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</si>
  <si>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</si>
  <si>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</si>
  <si>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</si>
  <si>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</si>
  <si>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</si>
  <si>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</si>
  <si>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</si>
  <si>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</si>
  <si>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</si>
  <si>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</si>
  <si>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</si>
  <si>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</si>
  <si>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</si>
  <si>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</si>
  <si>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</si>
  <si>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</si>
  <si>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</si>
  <si>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</si>
  <si>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</si>
  <si>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</si>
  <si>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</si>
  <si>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</si>
  <si>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</si>
  <si>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</si>
  <si>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</si>
  <si>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</si>
  <si>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</si>
  <si>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</si>
  <si>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</si>
  <si>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</si>
  <si>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</si>
  <si>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</si>
  <si>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</si>
  <si>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</si>
  <si>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</si>
  <si>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</si>
  <si>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</si>
  <si>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</si>
  <si>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</si>
  <si>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</si>
  <si>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</si>
  <si>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</si>
  <si>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</si>
  <si>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</si>
  <si>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</si>
  <si>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</si>
  <si>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</si>
  <si>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</si>
  <si>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</si>
  <si>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</si>
  <si>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</si>
  <si>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</si>
  <si>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</si>
  <si>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</si>
  <si>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</si>
  <si>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</si>
  <si>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</si>
  <si>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</si>
  <si>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</si>
  <si>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</si>
  <si>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</si>
  <si>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</si>
  <si>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</si>
  <si>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</si>
  <si>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</si>
  <si>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</si>
  <si>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</si>
  <si>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</si>
  <si>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</si>
  <si>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</si>
  <si>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</si>
  <si>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</si>
  <si>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</si>
  <si>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</si>
  <si>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</si>
  <si>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</si>
  <si>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</si>
  <si>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</si>
  <si>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</si>
  <si>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</si>
  <si>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</si>
  <si>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</si>
  <si>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</si>
  <si>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</si>
  <si>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</si>
  <si>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</si>
  <si>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</si>
  <si>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</si>
  <si>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</si>
  <si>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</si>
  <si>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</si>
  <si>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</si>
  <si>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</si>
  <si>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</si>
  <si>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</si>
  <si>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</si>
  <si>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</si>
  <si>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</si>
  <si>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</si>
  <si>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</si>
  <si>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</si>
  <si>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</si>
  <si>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</si>
  <si>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</si>
  <si>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</si>
  <si>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</si>
  <si>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</si>
  <si>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</si>
  <si>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</si>
  <si>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</si>
  <si>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</si>
  <si>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</si>
  <si>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</si>
  <si>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</si>
  <si>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</si>
  <si>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</si>
  <si>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</si>
  <si>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</si>
  <si>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</si>
  <si>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</si>
  <si>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</si>
  <si>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</si>
  <si>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</si>
  <si>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</si>
  <si>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</si>
  <si>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</si>
  <si>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</si>
  <si>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</si>
  <si>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</si>
  <si>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</si>
  <si>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</si>
  <si>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</si>
  <si>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</si>
  <si>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</si>
  <si>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</si>
  <si>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</si>
  <si>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</si>
  <si>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</si>
  <si>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</si>
  <si>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</si>
  <si>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</si>
  <si>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</si>
  <si>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</si>
  <si>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</si>
  <si>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</si>
  <si>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</si>
  <si>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</si>
  <si>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</si>
  <si>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</si>
  <si>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</si>
  <si>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</si>
  <si>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</si>
  <si>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</si>
  <si>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</si>
  <si>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</si>
  <si>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</si>
  <si>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</si>
  <si>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</si>
  <si>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</si>
  <si>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</si>
  <si>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</si>
  <si>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</si>
  <si>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</si>
  <si>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</si>
  <si>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</si>
  <si>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</si>
  <si>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</si>
  <si>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</si>
  <si>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</si>
  <si>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</si>
  <si>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</si>
  <si>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</si>
  <si>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</si>
  <si>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</si>
  <si>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</si>
  <si>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</si>
  <si>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</si>
  <si>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</si>
  <si>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</si>
  <si>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</si>
  <si>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</si>
  <si>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</si>
  <si>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</si>
  <si>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</si>
  <si>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</si>
  <si>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</si>
  <si>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</si>
  <si>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</si>
  <si>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</si>
  <si>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</si>
  <si>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</si>
  <si>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</si>
  <si>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</si>
  <si>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</si>
  <si>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</si>
  <si>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</si>
  <si>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</si>
  <si>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</si>
  <si>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</si>
  <si>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</si>
  <si>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</si>
  <si>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</si>
  <si>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</si>
  <si>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</si>
  <si>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</si>
  <si>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</si>
  <si>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</si>
  <si>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</si>
  <si>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</si>
  <si>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</si>
  <si>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</si>
  <si>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</si>
  <si>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</si>
  <si>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</si>
  <si>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</si>
  <si>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</si>
  <si>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</si>
  <si>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</si>
  <si>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</si>
  <si>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</si>
  <si>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</si>
  <si>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</si>
  <si>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</si>
  <si>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</si>
  <si>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</si>
  <si>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</si>
  <si>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</si>
  <si>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</si>
  <si>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</si>
  <si>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</si>
  <si>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</si>
  <si>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</si>
  <si>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</si>
  <si>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</si>
  <si>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</si>
  <si>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</si>
  <si>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</si>
  <si>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</si>
  <si>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</si>
  <si>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</si>
  <si>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</si>
  <si>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</si>
  <si>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</si>
  <si>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</si>
  <si>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</si>
  <si>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</si>
  <si>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</si>
  <si>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</si>
  <si>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</si>
  <si>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</si>
  <si>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</si>
  <si>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</si>
  <si>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</si>
  <si>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</si>
  <si>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</si>
  <si>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</si>
  <si>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</si>
  <si>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</si>
  <si>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</si>
  <si>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</si>
  <si>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</si>
  <si>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</si>
  <si>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</si>
  <si>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</si>
  <si>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</si>
  <si>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</si>
  <si>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</si>
  <si>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</si>
  <si>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</si>
  <si>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</si>
  <si>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</si>
  <si>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</si>
  <si>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</si>
  <si>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</si>
  <si>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</si>
  <si>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</si>
  <si>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</si>
  <si>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</si>
  <si>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</si>
  <si>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</si>
  <si>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</si>
  <si>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</si>
  <si>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</si>
  <si>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</si>
  <si>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</si>
  <si>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</si>
  <si>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</si>
  <si>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</si>
  <si>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</si>
  <si>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</si>
  <si>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</si>
  <si>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</si>
  <si>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</si>
  <si>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</si>
  <si>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</si>
  <si>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</si>
  <si>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</si>
  <si>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</si>
  <si>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</si>
  <si>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</si>
  <si>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</si>
  <si>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</si>
  <si>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</si>
  <si>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</si>
  <si>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</si>
  <si>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</si>
  <si>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</si>
  <si>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</si>
  <si>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</si>
  <si>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</si>
  <si>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</si>
  <si>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</si>
  <si>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</si>
  <si>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</si>
  <si>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</si>
  <si>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</si>
  <si>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</si>
  <si>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</si>
  <si>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</si>
  <si>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</si>
  <si>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</si>
  <si>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</si>
  <si>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</si>
  <si>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</si>
  <si>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</si>
  <si>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</si>
  <si>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</si>
  <si>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</si>
  <si>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</si>
  <si>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</si>
  <si>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</si>
  <si>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</si>
  <si>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</si>
  <si>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</si>
  <si>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</si>
  <si>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</si>
  <si>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</si>
  <si>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</si>
  <si>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</si>
  <si>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</si>
  <si>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</si>
  <si>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</si>
  <si>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</si>
  <si>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</si>
  <si>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</si>
  <si>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</si>
  <si>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</si>
  <si>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</si>
  <si>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</si>
  <si>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</si>
  <si>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</si>
  <si>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</si>
  <si>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</si>
  <si>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</si>
  <si>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</si>
  <si>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</si>
  <si>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</si>
  <si>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</si>
  <si>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</si>
  <si>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</si>
  <si>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</si>
  <si>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</si>
  <si>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</si>
  <si>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</si>
  <si>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</si>
  <si>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</si>
  <si>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</si>
  <si>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</si>
  <si>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</si>
  <si>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</si>
  <si>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</si>
  <si>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</si>
  <si>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</si>
  <si>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</si>
  <si>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</si>
  <si>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</si>
  <si>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</si>
  <si>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</si>
  <si>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</si>
  <si>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</si>
  <si>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</si>
  <si>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</si>
  <si>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</si>
  <si>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</si>
  <si>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</si>
  <si>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</si>
  <si>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</si>
  <si>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</si>
  <si>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</si>
  <si>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</si>
  <si>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</si>
  <si>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</si>
  <si>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</si>
  <si>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</si>
  <si>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</si>
  <si>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</si>
  <si>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</si>
  <si>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</si>
  <si>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</si>
  <si>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</si>
  <si>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</si>
  <si>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</si>
  <si>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</si>
  <si>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</si>
  <si>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</si>
  <si>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</si>
  <si>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</si>
  <si>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</si>
  <si>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</si>
  <si>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</si>
  <si>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</si>
  <si>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</si>
  <si>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</si>
  <si>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</si>
  <si>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</si>
  <si>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</si>
  <si>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</si>
  <si>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</si>
  <si>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</si>
  <si>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</si>
  <si>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</si>
  <si>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</si>
  <si>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</si>
  <si>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</si>
  <si>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</si>
  <si>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</si>
  <si>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</si>
  <si>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</si>
  <si>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</si>
  <si>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</si>
  <si>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</si>
  <si>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</si>
  <si>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</si>
  <si>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</si>
  <si>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</si>
  <si>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</si>
  <si>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</si>
  <si>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</si>
  <si>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</si>
  <si>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</si>
  <si>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</si>
  <si>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</si>
  <si>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</si>
  <si>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</si>
  <si>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</si>
  <si>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</si>
  <si>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</si>
  <si>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</si>
  <si>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</si>
  <si>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</si>
  <si>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</si>
  <si>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</si>
  <si>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</si>
  <si>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</si>
  <si>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</si>
  <si>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</si>
  <si>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</si>
  <si>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</si>
  <si>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</si>
  <si>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</si>
  <si>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</si>
  <si>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</si>
  <si>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</si>
  <si>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</si>
  <si>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</si>
  <si>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</si>
  <si>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</si>
  <si>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</si>
  <si>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</si>
  <si>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</si>
  <si>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</si>
  <si>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</si>
  <si>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</si>
  <si>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</si>
  <si>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</si>
  <si>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</si>
  <si>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</si>
  <si>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</si>
  <si>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</si>
  <si>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</si>
  <si>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</si>
  <si>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</si>
  <si>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</si>
  <si>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</si>
  <si>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</si>
  <si>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</si>
  <si>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</si>
  <si>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</si>
  <si>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</si>
  <si>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</si>
  <si>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</si>
  <si>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</si>
  <si>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</si>
  <si>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</si>
  <si>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</si>
  <si>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</si>
  <si>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</si>
  <si>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</si>
  <si>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</si>
  <si>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</si>
  <si>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</si>
  <si>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</si>
  <si>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</si>
  <si>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</si>
  <si>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</si>
  <si>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</si>
  <si>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</si>
  <si>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</si>
  <si>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</si>
  <si>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</si>
  <si>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</si>
  <si>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</si>
  <si>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</si>
  <si>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</si>
  <si>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</si>
  <si>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</si>
  <si>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</si>
  <si>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</si>
  <si>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</si>
  <si>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</si>
  <si>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</si>
  <si>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</si>
  <si>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</si>
  <si>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</si>
  <si>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</si>
  <si>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</si>
  <si>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</si>
  <si>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</si>
  <si>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</si>
  <si>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</si>
  <si>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</si>
  <si>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</si>
  <si>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</si>
  <si>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</si>
  <si>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</si>
  <si>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</si>
  <si>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</si>
  <si>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</si>
  <si>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</si>
  <si>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</si>
  <si>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</si>
  <si>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</si>
  <si>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</si>
  <si>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</si>
  <si>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</si>
  <si>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</si>
  <si>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</si>
  <si>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</si>
  <si>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</si>
  <si>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</si>
  <si>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</si>
  <si>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</si>
  <si>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</si>
  <si>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</si>
  <si>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</si>
  <si>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</si>
  <si>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</si>
  <si>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</si>
  <si>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</si>
  <si>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</si>
  <si>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</si>
  <si>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</si>
  <si>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</si>
  <si>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</si>
  <si>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</si>
  <si>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</si>
  <si>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</si>
  <si>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</si>
  <si>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</si>
  <si>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</si>
  <si>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</si>
  <si>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</si>
  <si>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</si>
  <si>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</si>
  <si>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</si>
  <si>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</si>
  <si>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</si>
  <si>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</si>
  <si>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</si>
  <si>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</si>
  <si>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</si>
  <si>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</si>
  <si>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</si>
  <si>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</si>
  <si>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</si>
  <si>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</si>
  <si>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</si>
  <si>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</si>
  <si>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</si>
  <si>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</si>
  <si>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</si>
  <si>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</si>
  <si>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</si>
  <si>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</si>
  <si>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</si>
  <si>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</si>
  <si>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</si>
  <si>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</si>
  <si>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</si>
  <si>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</si>
  <si>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</si>
  <si>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</si>
  <si>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</si>
  <si>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</si>
  <si>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</si>
  <si>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</si>
  <si>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</si>
  <si>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</si>
  <si>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</si>
  <si>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</si>
  <si>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</si>
  <si>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</si>
  <si>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</si>
  <si>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</si>
  <si>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</si>
  <si>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</si>
  <si>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</si>
  <si>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</si>
  <si>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</si>
  <si>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</si>
  <si>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</si>
  <si>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</si>
  <si>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</si>
  <si>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</si>
  <si>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</si>
  <si>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</si>
  <si>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</si>
  <si>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</si>
  <si>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</si>
  <si>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</si>
  <si>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</si>
  <si>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</si>
  <si>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</si>
  <si>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</si>
  <si>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</si>
  <si>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</si>
  <si>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</si>
  <si>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</si>
  <si>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</si>
  <si>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</si>
  <si>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</si>
  <si>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</si>
  <si>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</si>
  <si>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</si>
  <si>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</si>
  <si>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</si>
  <si>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</si>
  <si>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</si>
  <si>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</si>
  <si>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</si>
  <si>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</si>
  <si>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</si>
  <si>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</si>
  <si>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</si>
  <si>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</si>
  <si>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</si>
  <si>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</si>
  <si>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</si>
  <si>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</si>
  <si>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</si>
  <si>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</si>
  <si>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</si>
  <si>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</si>
  <si>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</si>
  <si>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</si>
  <si>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</si>
  <si>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</si>
  <si>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</si>
  <si>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</si>
  <si>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</si>
  <si>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</si>
  <si>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</si>
  <si>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</si>
  <si>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</si>
  <si>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</si>
  <si>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</si>
  <si>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</si>
  <si>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</si>
  <si>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</si>
  <si>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</si>
  <si>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</si>
  <si>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</si>
  <si>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</si>
  <si>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</si>
  <si>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</si>
  <si>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</si>
  <si>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</si>
  <si>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</si>
  <si>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</si>
  <si>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</si>
  <si>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</si>
  <si>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</si>
  <si>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</si>
  <si>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</si>
  <si>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</si>
  <si>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</si>
  <si>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</si>
  <si>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</si>
  <si>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</si>
  <si>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</si>
  <si>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</si>
  <si>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</si>
  <si>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</si>
  <si>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</si>
  <si>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</si>
  <si>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</si>
  <si>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</si>
  <si>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</si>
  <si>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</si>
  <si>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</si>
  <si>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</si>
  <si>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</si>
  <si>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</si>
  <si>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</si>
  <si>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</si>
  <si>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</si>
  <si>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</si>
  <si>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</si>
  <si>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</si>
  <si>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</si>
  <si>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</si>
  <si>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</si>
  <si>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</si>
  <si>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</si>
  <si>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</si>
  <si>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</si>
  <si>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</si>
  <si>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</si>
  <si>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</si>
  <si>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</si>
  <si>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</si>
  <si>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</si>
  <si>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</si>
  <si>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</si>
  <si>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</si>
  <si>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</si>
  <si>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</si>
  <si>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</si>
  <si>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</si>
  <si>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</si>
  <si>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</si>
  <si>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</si>
  <si>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</si>
  <si>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</si>
  <si>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</si>
  <si>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</si>
  <si>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</si>
  <si>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</si>
  <si>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</si>
  <si>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</si>
  <si>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</si>
  <si>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</si>
  <si>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</si>
  <si>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</si>
  <si>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</si>
  <si>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</si>
  <si>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</si>
  <si>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</si>
  <si>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</si>
  <si>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</si>
  <si>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</si>
  <si>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</si>
  <si>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</si>
  <si>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</si>
  <si>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</si>
  <si>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</si>
  <si>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</si>
  <si>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</si>
  <si>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</si>
  <si>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</si>
  <si>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</si>
  <si>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</si>
  <si>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</si>
  <si>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</si>
  <si>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</si>
  <si>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</si>
  <si>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</si>
  <si>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</si>
  <si>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</si>
  <si>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</si>
  <si>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</si>
  <si>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</si>
  <si>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</si>
  <si>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</si>
  <si>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</si>
  <si>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</si>
  <si>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</si>
  <si>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</si>
  <si>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</si>
  <si>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</si>
  <si>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</si>
  <si>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</si>
  <si>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</si>
  <si>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</si>
  <si>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</si>
  <si>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</si>
  <si>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</si>
  <si>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</si>
  <si>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</si>
  <si>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</si>
  <si>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</si>
  <si>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</si>
  <si>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</si>
  <si>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</si>
  <si>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</si>
  <si>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</si>
  <si>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</si>
  <si>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</si>
  <si>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</si>
  <si>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</si>
  <si>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</si>
  <si>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</si>
  <si>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</si>
  <si>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</si>
  <si>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</si>
  <si>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</si>
  <si>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</si>
  <si>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</si>
  <si>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</si>
  <si>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</si>
  <si>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</si>
  <si>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</si>
  <si>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</si>
  <si>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</si>
  <si>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</si>
  <si>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</si>
  <si>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</si>
  <si>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</si>
  <si>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</si>
  <si>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</si>
  <si>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</si>
  <si>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</si>
  <si>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</si>
  <si>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</si>
  <si>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</si>
  <si>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</si>
  <si>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</si>
  <si>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</si>
  <si>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</si>
  <si>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</si>
  <si>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</si>
  <si>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</si>
  <si>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</si>
  <si>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</si>
  <si>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</si>
  <si>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</si>
  <si>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</si>
  <si>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</si>
  <si>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</si>
  <si>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</si>
  <si>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</si>
  <si>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</si>
  <si>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</si>
  <si>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</si>
  <si>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</si>
  <si>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</si>
  <si>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</si>
  <si>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</si>
  <si>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</si>
  <si>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</si>
  <si>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</si>
  <si>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</si>
  <si>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</si>
  <si>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</si>
  <si>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</si>
  <si>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</si>
  <si>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</si>
  <si>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</si>
  <si>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</si>
  <si>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</si>
  <si>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</si>
  <si>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</si>
  <si>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</si>
  <si>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</si>
  <si>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</si>
  <si>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</si>
  <si>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</si>
  <si>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</si>
  <si>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</si>
  <si>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</si>
  <si>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</si>
  <si>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</si>
  <si>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</si>
  <si>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</si>
  <si>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</si>
  <si>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</si>
  <si>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</si>
  <si>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</si>
  <si>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</si>
  <si>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</si>
  <si>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</si>
  <si>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</si>
  <si>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</si>
  <si>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</si>
  <si>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</si>
  <si>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</si>
  <si>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</si>
  <si>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</si>
  <si>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</si>
  <si>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</si>
  <si>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</si>
  <si>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</si>
  <si>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</si>
  <si>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</si>
  <si>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</si>
  <si>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</si>
  <si>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</si>
  <si>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</si>
  <si>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</si>
  <si>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</si>
  <si>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</si>
  <si>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</si>
  <si>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</si>
  <si>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</si>
  <si>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</si>
  <si>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</si>
  <si>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</si>
  <si>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</si>
  <si>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</si>
  <si>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</si>
  <si>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</si>
  <si>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</si>
  <si>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</si>
  <si>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</si>
  <si>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</si>
  <si>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</si>
  <si>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</si>
  <si>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</si>
  <si>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</si>
  <si>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</si>
  <si>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</si>
  <si>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</si>
  <si>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</si>
  <si>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</si>
  <si>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</si>
  <si>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</si>
  <si>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</si>
  <si>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</si>
  <si>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</si>
  <si>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</si>
  <si>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</si>
  <si>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</si>
  <si>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</si>
  <si>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</si>
  <si>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</si>
  <si>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</si>
  <si>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</si>
  <si>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</si>
  <si>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</si>
  <si>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</si>
  <si>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</si>
  <si>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</si>
  <si>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</si>
  <si>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</si>
  <si>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</si>
  <si>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</si>
  <si>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</si>
  <si>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</si>
  <si>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</si>
  <si>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</si>
  <si>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</si>
  <si>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</si>
  <si>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</si>
  <si>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</si>
  <si>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</si>
  <si>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</si>
  <si>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</si>
  <si>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</si>
  <si>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</si>
  <si>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</si>
  <si>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</si>
  <si>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</si>
  <si>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</si>
  <si>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</si>
  <si>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</si>
  <si>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</si>
  <si>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</si>
  <si>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</si>
  <si>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</si>
  <si>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</si>
  <si>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</si>
  <si>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</si>
  <si>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</si>
  <si>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</si>
  <si>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</si>
  <si>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</si>
  <si>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</si>
  <si>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</si>
  <si>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</si>
  <si>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</si>
  <si>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</si>
  <si>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</si>
  <si>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</si>
  <si>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</si>
  <si>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</si>
  <si>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</si>
  <si>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</si>
  <si>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</si>
  <si>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</si>
  <si>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</si>
  <si>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</si>
  <si>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</si>
  <si>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</si>
  <si>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</si>
  <si>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</si>
  <si>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</si>
  <si>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</si>
  <si>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</si>
  <si>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</si>
  <si>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</si>
  <si>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</si>
  <si>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</si>
  <si>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</si>
  <si>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</si>
  <si>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</si>
  <si>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</si>
  <si>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</si>
  <si>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</si>
  <si>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</si>
  <si>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</si>
  <si>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</si>
  <si>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</si>
  <si>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</si>
  <si>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</si>
  <si>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</si>
  <si>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</si>
  <si>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</si>
  <si>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</si>
  <si>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</si>
  <si>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</si>
  <si>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</si>
  <si>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</si>
  <si>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</si>
  <si>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</si>
  <si>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</si>
  <si>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</si>
  <si>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</si>
  <si>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</si>
  <si>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</si>
  <si>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</si>
  <si>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</si>
  <si>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</si>
  <si>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</si>
  <si>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</si>
  <si>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</si>
  <si>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</si>
  <si>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</si>
  <si>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</si>
  <si>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</si>
  <si>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</si>
  <si>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</si>
  <si>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</si>
  <si>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</si>
  <si>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</si>
  <si>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</si>
  <si>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</si>
  <si>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</si>
  <si>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</si>
  <si>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</si>
  <si>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</si>
  <si>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</si>
  <si>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</si>
  <si>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</si>
  <si>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</si>
  <si>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</si>
  <si>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</si>
  <si>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</si>
  <si>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</si>
  <si>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</si>
  <si>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</si>
  <si>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</si>
  <si>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</si>
  <si>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</si>
  <si>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</si>
  <si>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</si>
  <si>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</si>
  <si>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</si>
  <si>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</si>
  <si>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</si>
  <si>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</si>
  <si>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</si>
  <si>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</si>
  <si>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</si>
  <si>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</si>
  <si>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</si>
  <si>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</si>
  <si>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</si>
  <si>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</si>
  <si>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</si>
  <si>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</si>
  <si>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</si>
  <si>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</si>
  <si>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</si>
  <si>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</si>
  <si>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</si>
  <si>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</si>
  <si>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</si>
  <si>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</si>
  <si>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</si>
  <si>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</si>
  <si>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</si>
  <si>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</si>
  <si>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</si>
  <si>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</si>
  <si>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</si>
  <si>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</si>
  <si>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</si>
  <si>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</si>
  <si>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</si>
  <si>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</si>
  <si>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</si>
  <si>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</si>
  <si>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</si>
  <si>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</si>
  <si>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</si>
  <si>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</si>
  <si>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</si>
  <si>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</si>
  <si>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</si>
  <si>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</si>
  <si>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</si>
  <si>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</si>
  <si>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</si>
  <si>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</si>
  <si>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</si>
  <si>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</si>
  <si>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</si>
  <si>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</si>
  <si>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</si>
  <si>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</si>
  <si>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</si>
  <si>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</si>
  <si>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</si>
  <si>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</si>
  <si>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</si>
  <si>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</si>
  <si>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</si>
  <si>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</si>
  <si>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</si>
  <si>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</si>
  <si>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</si>
  <si>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</si>
  <si>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</si>
  <si>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</si>
  <si>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</si>
  <si>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</si>
  <si>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</si>
  <si>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</si>
  <si>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</si>
  <si>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</si>
  <si>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</si>
  <si>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</si>
  <si>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</si>
  <si>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</si>
  <si>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</si>
  <si>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</si>
  <si>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</si>
  <si>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</si>
  <si>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</si>
  <si>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</si>
  <si>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</si>
  <si>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</si>
  <si>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</si>
  <si>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</si>
  <si>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</si>
  <si>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</si>
  <si>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</si>
  <si>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</si>
  <si>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</si>
  <si>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</si>
  <si>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</si>
  <si>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</si>
  <si>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</si>
  <si>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</si>
  <si>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</si>
  <si>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</si>
  <si>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</si>
  <si>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</si>
  <si>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</si>
  <si>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</si>
  <si>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</si>
  <si>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</si>
  <si>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</si>
  <si>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</si>
  <si>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</si>
  <si>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</si>
  <si>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</si>
  <si>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</si>
  <si>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</si>
  <si>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</si>
  <si>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</si>
  <si>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</si>
  <si>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</si>
  <si>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</si>
  <si>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</si>
  <si>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</si>
  <si>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</si>
  <si>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</si>
  <si>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</si>
  <si>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</si>
  <si>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</si>
  <si>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</si>
  <si>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</si>
  <si>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</si>
  <si>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</si>
  <si>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</si>
  <si>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</si>
  <si>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</si>
  <si>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</si>
  <si>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</si>
  <si>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</si>
  <si>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</si>
  <si>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</si>
  <si>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</si>
  <si>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</si>
  <si>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</si>
  <si>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</si>
  <si>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</si>
  <si>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</si>
  <si>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</si>
  <si>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</si>
  <si>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</si>
  <si>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</si>
  <si>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</si>
  <si>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</si>
  <si>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</si>
  <si>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</si>
  <si>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</si>
  <si>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</si>
  <si>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</si>
  <si>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</si>
  <si>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</si>
  <si>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</si>
  <si>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</si>
  <si>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</si>
  <si>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</si>
  <si>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</si>
  <si>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</si>
  <si>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</si>
  <si>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</si>
  <si>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</si>
  <si>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</si>
  <si>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</si>
  <si>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</si>
  <si>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</si>
  <si>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</si>
  <si>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</si>
  <si>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</si>
  <si>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</si>
  <si>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</si>
  <si>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</si>
  <si>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</si>
  <si>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</si>
  <si>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</si>
  <si>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</si>
  <si>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</si>
  <si>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</si>
  <si>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</si>
  <si>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</si>
  <si>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</si>
  <si>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</si>
  <si>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</si>
  <si>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</si>
  <si>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</si>
  <si>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</si>
  <si>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</si>
  <si>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</si>
  <si>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</si>
  <si>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</si>
  <si>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</si>
  <si>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</si>
  <si>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</si>
  <si>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</si>
  <si>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</si>
  <si>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</si>
  <si>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</si>
  <si>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</si>
  <si>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</si>
  <si>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</si>
  <si>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</si>
  <si>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</si>
  <si>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</si>
  <si>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</si>
  <si>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</si>
  <si>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</si>
  <si>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</si>
  <si>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</si>
  <si>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</si>
  <si>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</si>
  <si>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</si>
  <si>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</si>
  <si>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</si>
  <si>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</si>
  <si>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</si>
  <si>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</si>
  <si>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</si>
  <si>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</si>
  <si>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</si>
  <si>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</si>
  <si>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</si>
  <si>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</si>
  <si>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</si>
  <si>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</si>
  <si>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</si>
  <si>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</si>
  <si>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</si>
  <si>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</si>
  <si>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</si>
  <si>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</si>
  <si>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</si>
  <si>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</si>
  <si>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</si>
  <si>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</si>
  <si>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</si>
  <si>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</si>
  <si>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</si>
  <si>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</si>
  <si>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</si>
  <si>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</si>
  <si>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</si>
  <si>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</si>
  <si>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</si>
  <si>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</si>
  <si>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</si>
  <si>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</si>
  <si>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</si>
  <si>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</si>
  <si>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</si>
  <si>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</si>
  <si>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</si>
  <si>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</si>
  <si>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</si>
  <si>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</si>
  <si>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</si>
  <si>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</si>
  <si>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</si>
  <si>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</si>
  <si>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</si>
  <si>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</si>
  <si>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</si>
  <si>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</si>
  <si>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</si>
  <si>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</si>
  <si>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</si>
  <si>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</si>
  <si>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</si>
  <si>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</si>
  <si>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</si>
  <si>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</si>
  <si>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</si>
  <si>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</si>
  <si>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</si>
  <si>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</si>
  <si>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</si>
  <si>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</si>
  <si>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</si>
  <si>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</si>
  <si>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</si>
  <si>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</si>
  <si>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</si>
  <si>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</si>
  <si>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</si>
  <si>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</si>
  <si>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</si>
  <si>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</si>
  <si>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</si>
  <si>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</si>
  <si>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</si>
  <si>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</si>
  <si>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</si>
  <si>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</si>
  <si>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</si>
  <si>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</si>
  <si>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</si>
  <si>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</si>
  <si>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</si>
  <si>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</si>
  <si>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</si>
  <si>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</si>
  <si>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</si>
  <si>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</si>
  <si>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</si>
  <si>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</si>
  <si>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</si>
  <si>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</si>
  <si>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</si>
  <si>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</si>
  <si>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</si>
  <si>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</si>
  <si>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</si>
  <si>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</si>
  <si>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</si>
  <si>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</si>
  <si>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</si>
  <si>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</si>
  <si>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</si>
  <si>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</si>
  <si>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</si>
  <si>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</si>
  <si>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</si>
  <si>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</si>
  <si>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</si>
  <si>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</si>
  <si>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</si>
  <si>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</si>
  <si>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</si>
  <si>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</si>
  <si>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</si>
  <si>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</si>
  <si>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</si>
  <si>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</si>
  <si>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</si>
  <si>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</si>
  <si>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</si>
  <si>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</si>
  <si>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</si>
  <si>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</si>
  <si>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</si>
  <si>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</si>
  <si>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</si>
  <si>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</si>
  <si>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</si>
  <si>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</si>
  <si>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</si>
  <si>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</si>
  <si>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</si>
  <si>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</si>
  <si>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</si>
  <si>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</si>
  <si>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</si>
  <si>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</si>
  <si>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</si>
  <si>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</si>
  <si>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</si>
  <si>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</si>
  <si>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</si>
  <si>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</si>
  <si>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</si>
  <si>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</si>
  <si>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</si>
  <si>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</si>
  <si>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</si>
  <si>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</si>
  <si>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</si>
  <si>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</si>
  <si>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</si>
  <si>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</si>
  <si>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</si>
  <si>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</si>
  <si>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</si>
  <si>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</si>
  <si>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</si>
  <si>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</si>
  <si>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</si>
  <si>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</si>
  <si>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</si>
  <si>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</si>
  <si>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</si>
  <si>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</si>
  <si>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</si>
  <si>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</si>
  <si>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</si>
  <si>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</si>
  <si>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</si>
  <si>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</si>
  <si>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</si>
  <si>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</si>
  <si>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</si>
  <si>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</si>
  <si>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</si>
  <si>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</si>
  <si>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</si>
  <si>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</si>
  <si>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</si>
  <si>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</si>
  <si>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</si>
  <si>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</si>
  <si>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</si>
  <si>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</si>
  <si>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</si>
  <si>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</si>
  <si>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</si>
  <si>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</si>
  <si>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</si>
  <si>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</si>
  <si>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</si>
  <si>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</si>
  <si>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</si>
  <si>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</si>
  <si>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</si>
  <si>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</si>
  <si>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</si>
  <si>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</si>
  <si>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</si>
  <si>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</si>
  <si>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</si>
  <si>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</si>
  <si>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</si>
  <si>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</si>
  <si>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</si>
  <si>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</si>
  <si>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</si>
  <si>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</si>
  <si>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</si>
  <si>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</si>
  <si>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</si>
  <si>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</si>
  <si>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</si>
  <si>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</si>
  <si>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</si>
  <si>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</si>
  <si>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</si>
  <si>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</si>
  <si>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</si>
  <si>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</si>
  <si>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</si>
  <si>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</si>
  <si>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</si>
  <si>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</si>
  <si>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</si>
  <si>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</si>
  <si>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</si>
  <si>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</si>
  <si>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</si>
  <si>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</si>
  <si>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</si>
  <si>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</si>
  <si>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</si>
  <si>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</si>
  <si>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</si>
  <si>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</si>
  <si>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</si>
  <si>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</si>
  <si>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</si>
  <si>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</si>
  <si>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</si>
  <si>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</si>
  <si>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</si>
  <si>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</si>
  <si>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</si>
  <si>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</si>
  <si>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</si>
  <si>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</si>
  <si>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</si>
  <si>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</si>
  <si>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</si>
  <si>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</si>
  <si>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</si>
  <si>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</si>
  <si>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</si>
  <si>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</si>
  <si>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</si>
  <si>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</si>
  <si>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</si>
  <si>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</si>
  <si>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</si>
  <si>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</si>
  <si>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</si>
  <si>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</si>
  <si>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</si>
  <si>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</si>
  <si>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</si>
  <si>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</si>
  <si>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</si>
  <si>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</si>
  <si>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</si>
  <si>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</si>
  <si>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</si>
  <si>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</si>
  <si>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</si>
  <si>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</si>
  <si>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</si>
  <si>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</si>
  <si>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</si>
  <si>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</si>
  <si>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</si>
  <si>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</si>
  <si>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</si>
  <si>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</si>
  <si>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</si>
  <si>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</si>
  <si>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</si>
  <si>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</si>
  <si>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</si>
  <si>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</si>
  <si>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</si>
  <si>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</si>
  <si>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</si>
  <si>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</si>
  <si>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</si>
  <si>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</si>
  <si>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</si>
  <si>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</si>
  <si>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</si>
  <si>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</si>
  <si>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</si>
  <si>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</si>
  <si>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</si>
  <si>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</si>
  <si>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</si>
  <si>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</si>
  <si>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</si>
  <si>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</si>
  <si>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</si>
  <si>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</si>
  <si>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</si>
  <si>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</si>
  <si>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</si>
  <si>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</si>
  <si>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</si>
  <si>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</si>
  <si>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</si>
  <si>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</si>
  <si>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</si>
  <si>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</si>
  <si>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</si>
  <si>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</si>
  <si>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</si>
  <si>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</si>
  <si>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</si>
  <si>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</si>
  <si>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</si>
  <si>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</si>
  <si>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</si>
  <si>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</si>
  <si>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</si>
  <si>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</si>
  <si>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</si>
  <si>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</si>
  <si>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</si>
  <si>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</si>
  <si>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</si>
  <si>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</si>
  <si>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</si>
  <si>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</si>
  <si>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</si>
  <si>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</si>
  <si>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</si>
  <si>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</si>
  <si>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</si>
  <si>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</si>
  <si>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</si>
  <si>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</si>
  <si>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</si>
  <si>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</si>
  <si>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</si>
  <si>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</si>
  <si>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</si>
  <si>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</si>
  <si>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</si>
  <si>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</si>
  <si>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</si>
  <si>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</si>
  <si>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</si>
  <si>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</si>
  <si>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</si>
  <si>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</si>
  <si>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</si>
  <si>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</si>
  <si>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</si>
  <si>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</si>
  <si>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</si>
  <si>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</si>
  <si>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</si>
  <si>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</si>
  <si>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</si>
  <si>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</si>
  <si>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</si>
  <si>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</si>
  <si>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</si>
  <si>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</si>
  <si>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</si>
  <si>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</si>
  <si>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</si>
  <si>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</si>
  <si>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</si>
  <si>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</si>
  <si>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</si>
  <si>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</si>
  <si>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</si>
  <si>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</si>
  <si>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</si>
  <si>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</si>
  <si>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</si>
  <si>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</si>
  <si>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</si>
  <si>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</si>
  <si>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</si>
  <si>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</si>
  <si>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</si>
  <si>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</si>
  <si>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</si>
  <si>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</si>
  <si>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</si>
  <si>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</si>
  <si>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</si>
  <si>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</si>
  <si>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</si>
  <si>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</si>
  <si>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</si>
  <si>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</si>
  <si>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</si>
  <si>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</si>
  <si>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</si>
  <si>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</si>
  <si>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</si>
  <si>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</si>
  <si>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</si>
  <si>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</si>
  <si>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</si>
  <si>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</si>
  <si>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</si>
  <si>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</si>
  <si>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</si>
  <si>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</si>
  <si>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</si>
  <si>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</si>
  <si>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</si>
  <si>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</si>
  <si>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</si>
  <si>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</si>
  <si>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</si>
  <si>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</si>
  <si>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</si>
  <si>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</si>
  <si>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</si>
  <si>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</si>
  <si>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</si>
  <si>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</si>
  <si>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</si>
  <si>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</si>
  <si>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</si>
  <si>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</si>
  <si>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</si>
  <si>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</si>
  <si>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</si>
  <si>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</si>
  <si>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</si>
  <si>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</si>
  <si>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</si>
  <si>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</si>
  <si>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</si>
  <si>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</si>
  <si>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</si>
  <si>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</si>
  <si>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</si>
  <si>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</si>
  <si>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</si>
  <si>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</si>
  <si>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</si>
  <si>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</si>
  <si>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</si>
  <si>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</si>
  <si>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</si>
  <si>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</si>
  <si>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</si>
  <si>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</si>
  <si>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</si>
  <si>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</si>
  <si>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</si>
  <si>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</si>
  <si>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</si>
  <si>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</si>
  <si>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</si>
  <si>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</si>
  <si>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</si>
  <si>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</si>
  <si>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</si>
  <si>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</si>
  <si>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</si>
  <si>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</si>
  <si>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</si>
  <si>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</si>
  <si>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</si>
  <si>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</si>
  <si>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</si>
  <si>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</si>
  <si>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</si>
  <si>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</si>
  <si>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</si>
  <si>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</si>
  <si>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</si>
  <si>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</si>
  <si>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</si>
  <si>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</si>
  <si>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</si>
  <si>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</si>
  <si>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</si>
  <si>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</si>
  <si>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</si>
  <si>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</si>
  <si>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</si>
  <si>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</si>
  <si>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</si>
  <si>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</si>
  <si>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</si>
  <si>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</si>
  <si>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</si>
  <si>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</si>
  <si>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</si>
  <si>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</si>
  <si>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</si>
  <si>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</si>
  <si>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</si>
  <si>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</si>
  <si>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</si>
  <si>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</si>
  <si>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</si>
  <si>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</si>
  <si>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</si>
  <si>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</si>
  <si>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</si>
  <si>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</si>
  <si>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</si>
  <si>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</si>
  <si>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</si>
  <si>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</si>
  <si>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</si>
  <si>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</si>
  <si>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</si>
  <si>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</si>
  <si>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</si>
  <si>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</si>
  <si>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</si>
  <si>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</si>
  <si>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</si>
  <si>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</si>
  <si>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</si>
  <si>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</si>
  <si>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</si>
  <si>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</si>
  <si>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</si>
  <si>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</si>
  <si>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</si>
  <si>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</si>
  <si>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</si>
  <si>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</si>
  <si>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</si>
  <si>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</si>
  <si>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</si>
  <si>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</si>
  <si>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</si>
  <si>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</si>
  <si>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</si>
  <si>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</si>
  <si>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</si>
  <si>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</si>
  <si>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</si>
  <si>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</si>
  <si>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</si>
  <si>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</si>
  <si>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</si>
  <si>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</si>
  <si>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</si>
  <si>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</si>
  <si>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</si>
  <si>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</si>
  <si>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</si>
  <si>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</si>
  <si>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</si>
  <si>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</si>
  <si>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</si>
  <si>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</si>
  <si>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</si>
  <si>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</si>
  <si>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</si>
  <si>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</si>
  <si>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</si>
  <si>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</si>
  <si>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</si>
  <si>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</si>
  <si>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</si>
  <si>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</si>
  <si>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</si>
  <si>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</si>
  <si>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</si>
  <si>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</si>
  <si>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</si>
  <si>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</si>
  <si>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</si>
  <si>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</si>
  <si>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</si>
  <si>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</si>
  <si>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</si>
  <si>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</si>
  <si>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</si>
  <si>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</si>
  <si>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</si>
  <si>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</si>
  <si>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</si>
  <si>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</si>
  <si>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</si>
  <si>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</si>
  <si>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</si>
  <si>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</si>
  <si>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</si>
  <si>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</si>
  <si>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</si>
  <si>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</si>
  <si>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</si>
  <si>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</si>
  <si>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</si>
  <si>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</si>
  <si>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</si>
  <si>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</si>
  <si>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</si>
  <si>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</si>
  <si>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</si>
  <si>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</si>
  <si>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</si>
  <si>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</si>
  <si>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</si>
  <si>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</si>
  <si>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</si>
  <si>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</si>
  <si>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</si>
  <si>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</si>
  <si>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</si>
  <si>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</si>
  <si>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</si>
  <si>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</si>
  <si>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</si>
  <si>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</si>
  <si>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</si>
  <si>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</si>
  <si>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</si>
  <si>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</si>
  <si>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</si>
  <si>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</si>
  <si>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</si>
  <si>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</si>
  <si>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</si>
  <si>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</si>
  <si>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</si>
  <si>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</si>
  <si>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</si>
  <si>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</si>
  <si>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</si>
  <si>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</si>
  <si>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</si>
  <si>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</si>
  <si>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</si>
  <si>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</si>
  <si>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</si>
  <si>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</si>
  <si>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</si>
  <si>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</si>
  <si>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</si>
  <si>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</si>
  <si>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</si>
  <si>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</si>
  <si>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</si>
  <si>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</si>
  <si>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</si>
  <si>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</si>
  <si>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</si>
  <si>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</si>
  <si>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</si>
  <si>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</si>
  <si>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</si>
  <si>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</si>
  <si>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</si>
  <si>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</si>
  <si>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</si>
  <si>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</si>
  <si>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</si>
  <si>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</si>
  <si>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</si>
  <si>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</si>
  <si>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</si>
  <si>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</si>
  <si>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</si>
  <si>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</si>
  <si>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</si>
  <si>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</si>
  <si>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</si>
  <si>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</si>
  <si>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</si>
  <si>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</si>
  <si>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</si>
  <si>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</si>
  <si>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</si>
  <si>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</si>
  <si>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</si>
  <si>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</si>
  <si>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</si>
  <si>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</si>
  <si>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</si>
  <si>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</si>
  <si>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</si>
  <si>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</si>
  <si>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</si>
  <si>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</si>
  <si>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</si>
  <si>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</si>
  <si>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</si>
  <si>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</si>
  <si>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</si>
  <si>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</si>
  <si>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</si>
  <si>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</si>
  <si>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</si>
  <si>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</si>
  <si>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</si>
  <si>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</si>
  <si>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</si>
  <si>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</si>
  <si>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</si>
  <si>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</si>
  <si>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</si>
  <si>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</si>
  <si>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</si>
  <si>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</si>
  <si>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</si>
  <si>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</si>
  <si>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</si>
  <si>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</si>
  <si>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</si>
  <si>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</si>
  <si>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</si>
  <si>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</si>
  <si>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</si>
  <si>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</si>
  <si>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</si>
  <si>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</si>
  <si>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</si>
  <si>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</si>
  <si>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</si>
  <si>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</si>
  <si>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</si>
  <si>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</si>
  <si>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</si>
  <si>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</si>
  <si>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</si>
  <si>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</si>
  <si>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</si>
  <si>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</si>
  <si>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</si>
  <si>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</si>
  <si>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</si>
  <si>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</si>
  <si>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</si>
  <si>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</si>
  <si>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</si>
  <si>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</si>
  <si>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</si>
  <si>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</si>
  <si>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</si>
  <si>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</si>
  <si>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</si>
  <si>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</si>
  <si>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</si>
  <si>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</si>
  <si>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</si>
  <si>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</si>
  <si>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</si>
  <si>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</si>
  <si>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</si>
  <si>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</si>
  <si>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</si>
  <si>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</si>
  <si>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</si>
  <si>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</si>
  <si>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</si>
  <si>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</si>
  <si>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</si>
  <si>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</si>
  <si>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</si>
  <si>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</si>
  <si>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</si>
  <si>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</si>
  <si>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</si>
  <si>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</si>
  <si>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</si>
  <si>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</si>
  <si>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</si>
  <si>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</si>
  <si>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</si>
  <si>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</si>
  <si>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</si>
  <si>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</si>
  <si>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</si>
  <si>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</si>
  <si>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</si>
  <si>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</si>
  <si>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</si>
  <si>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</si>
  <si>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</si>
  <si>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</si>
  <si>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</si>
  <si>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</si>
  <si>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</si>
  <si>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</si>
  <si>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</si>
  <si>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</si>
  <si>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</si>
  <si>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</si>
  <si>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</si>
  <si>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</si>
  <si>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</si>
  <si>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</si>
  <si>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</si>
  <si>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</si>
  <si>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</si>
  <si>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</si>
  <si>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</si>
  <si>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</si>
  <si>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</si>
  <si>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</si>
  <si>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</si>
  <si>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</si>
  <si>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</si>
  <si>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</si>
  <si>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</si>
  <si>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</si>
  <si>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</si>
  <si>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</si>
  <si>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</si>
  <si>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</si>
  <si>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</si>
  <si>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</si>
  <si>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</si>
  <si>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</si>
  <si>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</si>
  <si>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</si>
  <si>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</si>
  <si>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</si>
  <si>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</si>
  <si>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</si>
  <si>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</si>
  <si>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</si>
  <si>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</si>
  <si>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</si>
  <si>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</si>
  <si>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</si>
  <si>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</si>
  <si>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</si>
  <si>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</si>
  <si>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</si>
  <si>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</si>
  <si>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</si>
  <si>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</si>
  <si>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</si>
  <si>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</si>
  <si>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</si>
  <si>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</si>
  <si>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</si>
  <si>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</si>
  <si>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</si>
  <si>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</si>
  <si>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</si>
  <si>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</si>
  <si>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</si>
  <si>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</si>
  <si>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</si>
  <si>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</si>
  <si>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</si>
  <si>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</si>
  <si>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</si>
  <si>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</si>
  <si>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</si>
  <si>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</si>
  <si>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</si>
  <si>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</si>
  <si>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</si>
  <si>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</si>
  <si>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</si>
  <si>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</si>
  <si>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</si>
  <si>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</si>
  <si>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</si>
  <si>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</si>
  <si>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</si>
  <si>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</si>
  <si>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</si>
  <si>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</si>
  <si>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</si>
  <si>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</si>
  <si>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</si>
  <si>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</si>
  <si>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</si>
  <si>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</si>
  <si>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</si>
  <si>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</si>
  <si>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</si>
  <si>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</si>
  <si>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</si>
  <si>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</si>
  <si>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</si>
  <si>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</si>
  <si>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</si>
  <si>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</si>
  <si>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</si>
  <si>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</si>
  <si>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</si>
  <si>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</si>
  <si>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</si>
  <si>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</si>
  <si>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</si>
  <si>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</si>
  <si>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</si>
  <si>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</si>
  <si>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</si>
  <si>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</si>
  <si>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</si>
  <si>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</si>
  <si>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</si>
  <si>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</si>
  <si>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</si>
  <si>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</si>
  <si>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</si>
  <si>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</si>
  <si>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</si>
  <si>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</si>
  <si>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</si>
  <si>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</si>
  <si>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</si>
  <si>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</si>
  <si>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</si>
  <si>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</si>
  <si>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</si>
  <si>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</si>
  <si>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</si>
  <si>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</si>
  <si>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</si>
  <si>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</si>
  <si>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</si>
  <si>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</si>
  <si>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</si>
  <si>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</si>
  <si>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</si>
  <si>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</si>
  <si>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</si>
  <si>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</si>
  <si>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</si>
  <si>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</si>
  <si>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</si>
  <si>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</si>
  <si>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</si>
  <si>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</si>
  <si>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</si>
  <si>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</si>
  <si>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</si>
  <si>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</si>
  <si>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</si>
  <si>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</si>
  <si>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</si>
  <si>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</si>
  <si>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</si>
  <si>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</si>
  <si>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</si>
  <si>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</si>
  <si>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</si>
  <si>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</si>
  <si>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</si>
  <si>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</si>
  <si>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</si>
  <si>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</si>
  <si>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</si>
  <si>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</si>
  <si>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</si>
  <si>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</si>
  <si>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</si>
  <si>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</si>
  <si>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</si>
  <si>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</si>
  <si>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</si>
  <si>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</si>
  <si>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</si>
  <si>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</si>
  <si>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</si>
  <si>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</si>
  <si>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</si>
  <si>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</si>
  <si>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</si>
  <si>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</si>
  <si>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</si>
  <si>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</si>
  <si>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</si>
  <si>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</si>
  <si>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</si>
  <si>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</si>
  <si>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</si>
  <si>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</si>
  <si>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</si>
  <si>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</si>
  <si>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</si>
  <si>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</si>
  <si>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</si>
  <si>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</si>
  <si>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</si>
  <si>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</si>
  <si>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</si>
  <si>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</si>
  <si>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</si>
  <si>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</si>
  <si>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</si>
  <si>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</si>
  <si>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</si>
  <si>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</si>
  <si>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</si>
  <si>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</si>
  <si>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</si>
  <si>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</si>
  <si>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</si>
  <si>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</si>
  <si>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</si>
  <si>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</si>
  <si>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</si>
  <si>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</si>
  <si>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</si>
  <si>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</si>
  <si>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</si>
  <si>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</si>
  <si>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</si>
  <si>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</si>
  <si>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</si>
  <si>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</si>
  <si>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</si>
  <si>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</si>
  <si>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</si>
  <si>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</si>
  <si>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</si>
  <si>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</si>
  <si>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</si>
  <si>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</si>
  <si>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</si>
  <si>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</si>
  <si>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</si>
  <si>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</si>
  <si>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</si>
  <si>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</si>
  <si>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</si>
  <si>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</si>
  <si>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</si>
  <si>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</si>
  <si>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</si>
  <si>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</si>
  <si>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</si>
  <si>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</si>
  <si>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</si>
  <si>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</si>
  <si>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</si>
  <si>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</si>
  <si>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</si>
  <si>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</si>
  <si>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</si>
  <si>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</si>
  <si>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</si>
  <si>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</si>
  <si>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</si>
  <si>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</si>
  <si>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</si>
  <si>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</si>
  <si>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</si>
  <si>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</si>
  <si>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</si>
  <si>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</si>
  <si>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</si>
  <si>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</si>
  <si>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</si>
  <si>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</si>
  <si>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</si>
  <si>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</si>
  <si>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</si>
  <si>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</si>
  <si>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</si>
  <si>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</si>
  <si>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</si>
  <si>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</si>
  <si>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</si>
  <si>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</si>
  <si>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</si>
  <si>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</si>
  <si>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</si>
  <si>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</si>
  <si>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</si>
  <si>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</si>
  <si>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</si>
  <si>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</si>
  <si>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</si>
  <si>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</si>
  <si>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</si>
  <si>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</si>
  <si>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</si>
  <si>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</si>
  <si>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</si>
  <si>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</si>
  <si>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</si>
  <si>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</si>
  <si>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</si>
  <si>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</si>
  <si>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</si>
  <si>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</si>
  <si>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</si>
  <si>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</si>
  <si>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</si>
  <si>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</si>
  <si>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</si>
  <si>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</si>
  <si>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</si>
  <si>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</si>
  <si>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</si>
  <si>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</si>
  <si>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</si>
  <si>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</si>
  <si>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</si>
  <si>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</si>
  <si>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</si>
  <si>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</si>
  <si>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</si>
  <si>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</si>
  <si>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</si>
  <si>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</si>
  <si>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</si>
  <si>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</si>
  <si>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</si>
  <si>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</si>
  <si>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</si>
  <si>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</si>
  <si>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</si>
  <si>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</si>
  <si>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</si>
  <si>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</si>
  <si>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</si>
  <si>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</si>
  <si>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</si>
  <si>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</si>
  <si>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</si>
  <si>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</si>
  <si>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</si>
  <si>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</si>
  <si>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</si>
  <si>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</si>
  <si>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</si>
  <si>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</si>
  <si>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</si>
  <si>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</si>
  <si>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</si>
  <si>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</si>
  <si>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</si>
  <si>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</si>
  <si>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</si>
  <si>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</si>
  <si>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</si>
  <si>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</si>
  <si>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</si>
  <si>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</si>
  <si>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</si>
  <si>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</si>
  <si>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</si>
  <si>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</si>
  <si>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</si>
  <si>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</si>
  <si>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</si>
  <si>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</si>
  <si>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</si>
  <si>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</si>
  <si>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</si>
  <si>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</si>
  <si>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</si>
  <si>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</si>
  <si>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</si>
  <si>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</si>
  <si>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</si>
  <si>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</si>
  <si>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</si>
  <si>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</si>
  <si>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</si>
  <si>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</si>
  <si>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</si>
  <si>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</si>
  <si>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</si>
  <si>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</si>
  <si>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</si>
  <si>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</si>
  <si>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</si>
  <si>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</si>
  <si>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</si>
  <si>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</si>
  <si>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</si>
  <si>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</si>
  <si>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</si>
  <si>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</si>
  <si>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</si>
  <si>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</si>
  <si>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</si>
  <si>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</si>
  <si>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</si>
  <si>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</si>
  <si>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</si>
  <si>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</si>
  <si>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</si>
  <si>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</si>
  <si>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</si>
  <si>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</si>
  <si>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</si>
  <si>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</si>
  <si>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</si>
  <si>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</si>
  <si>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</si>
  <si>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</si>
  <si>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</si>
  <si>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</si>
  <si>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</si>
  <si>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</si>
  <si>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</si>
  <si>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</si>
  <si>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</si>
  <si>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</si>
  <si>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</si>
  <si>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</si>
  <si>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</si>
  <si>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</si>
  <si>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</si>
  <si>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</si>
  <si>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</si>
  <si>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</si>
  <si>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</si>
  <si>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</si>
  <si>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</si>
  <si>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</si>
  <si>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</si>
  <si>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</si>
  <si>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</si>
  <si>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</si>
  <si>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</si>
  <si>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</si>
  <si>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</si>
  <si>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</si>
  <si>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</si>
  <si>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</si>
  <si>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</si>
  <si>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</si>
  <si>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</si>
  <si>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</si>
  <si>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</si>
  <si>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</si>
  <si>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</si>
  <si>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</si>
  <si>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</si>
  <si>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</si>
  <si>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</si>
  <si>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</si>
  <si>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</si>
  <si>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</si>
  <si>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</si>
  <si>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</si>
  <si>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</si>
  <si>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</si>
  <si>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</si>
  <si>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</si>
  <si>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</si>
  <si>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</si>
  <si>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</si>
  <si>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</si>
  <si>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</si>
  <si>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</si>
  <si>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</si>
  <si>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</si>
  <si>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</si>
  <si>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</si>
  <si>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</si>
  <si>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</si>
  <si>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</si>
  <si>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</si>
  <si>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</si>
  <si>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</si>
  <si>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</si>
  <si>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</si>
  <si>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</si>
  <si>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</si>
  <si>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</si>
  <si>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</si>
  <si>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</si>
  <si>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</si>
  <si>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</si>
  <si>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</si>
  <si>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</si>
  <si>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</si>
  <si>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</si>
  <si>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</si>
  <si>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</si>
  <si>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</si>
  <si>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</si>
  <si>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</si>
  <si>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</si>
  <si>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</si>
  <si>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</si>
  <si>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</si>
  <si>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</si>
  <si>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</si>
  <si>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</si>
  <si>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</si>
  <si>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</si>
  <si>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</si>
  <si>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</si>
  <si>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</si>
  <si>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</si>
  <si>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</si>
  <si>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</si>
  <si>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</si>
  <si>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</si>
  <si>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</si>
  <si>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</si>
  <si>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</si>
  <si>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</si>
  <si>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</si>
  <si>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</si>
  <si>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</si>
  <si>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</si>
  <si>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</si>
  <si>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</si>
  <si>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</si>
  <si>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</si>
  <si>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</si>
  <si>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</si>
  <si>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</si>
  <si>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</si>
  <si>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</si>
  <si>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</si>
  <si>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</si>
  <si>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</si>
  <si>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</si>
  <si>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</si>
  <si>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</si>
  <si>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</si>
  <si>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</si>
  <si>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</si>
  <si>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</si>
  <si>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</si>
  <si>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</si>
  <si>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</si>
  <si>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</si>
  <si>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</si>
  <si>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</si>
  <si>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</si>
  <si>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</si>
  <si>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</si>
  <si>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</si>
  <si>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</si>
  <si>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</si>
  <si>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</si>
  <si>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</si>
  <si>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</si>
  <si>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</si>
  <si>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</si>
  <si>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</si>
  <si>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</si>
  <si>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</si>
  <si>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</si>
  <si>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</si>
  <si>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</si>
  <si>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</si>
  <si>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</si>
  <si>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</si>
  <si>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</si>
  <si>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</si>
  <si>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</si>
  <si>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</si>
  <si>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</si>
  <si>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</si>
  <si>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</si>
  <si>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</si>
  <si>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</si>
  <si>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</si>
  <si>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</si>
  <si>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</si>
  <si>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</si>
  <si>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</si>
  <si>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</si>
  <si>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</si>
  <si>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</si>
  <si>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</si>
  <si>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</si>
  <si>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</si>
  <si>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</si>
  <si>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</si>
  <si>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</si>
  <si>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</si>
  <si>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</si>
  <si>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</si>
  <si>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</si>
  <si>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</si>
  <si>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</si>
  <si>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</si>
  <si>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</si>
  <si>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</si>
  <si>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</si>
  <si>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</si>
  <si>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</si>
  <si>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</si>
  <si>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</si>
  <si>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</si>
  <si>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</si>
  <si>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</si>
  <si>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</si>
  <si>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</si>
  <si>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</si>
  <si>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</si>
  <si>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</si>
  <si>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</si>
  <si>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</si>
  <si>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</si>
  <si>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</si>
  <si>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</si>
  <si>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</si>
  <si>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</si>
  <si>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</si>
  <si>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</si>
  <si>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</si>
  <si>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</si>
  <si>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</si>
  <si>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</si>
  <si>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</si>
  <si>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</si>
  <si>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</si>
  <si>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</si>
  <si>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</si>
  <si>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</si>
  <si>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</si>
  <si>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</si>
  <si>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</si>
  <si>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</si>
  <si>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</si>
  <si>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</si>
  <si>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</si>
  <si>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</si>
  <si>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</si>
  <si>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</si>
  <si>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</si>
  <si>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</si>
  <si>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</si>
  <si>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</si>
  <si>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</si>
  <si>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</si>
  <si>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</si>
  <si>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</si>
  <si>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</si>
  <si>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</si>
  <si>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</si>
  <si>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</si>
  <si>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</si>
  <si>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</si>
  <si>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</si>
  <si>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</si>
  <si>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</si>
  <si>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</si>
  <si>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</si>
  <si>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</si>
  <si>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</si>
  <si>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</si>
  <si>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</si>
  <si>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</si>
  <si>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</si>
  <si>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</si>
  <si>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</si>
  <si>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</si>
  <si>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</si>
  <si>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</si>
  <si>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</si>
  <si>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</si>
  <si>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</si>
  <si>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</si>
  <si>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</si>
  <si>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</si>
  <si>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</si>
  <si>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</si>
  <si>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</si>
  <si>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</si>
  <si>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</si>
  <si>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</si>
  <si>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</si>
  <si>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</si>
  <si>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</si>
  <si>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</si>
  <si>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</si>
  <si>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</si>
  <si>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</si>
  <si>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</si>
  <si>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</si>
  <si>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</si>
  <si>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</si>
  <si>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</si>
  <si>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</si>
  <si>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</si>
  <si>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</si>
  <si>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</si>
  <si>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</si>
  <si>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</si>
  <si>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</si>
  <si>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</si>
  <si>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</si>
  <si>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</si>
  <si>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</si>
  <si>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</si>
  <si>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</si>
  <si>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</si>
  <si>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</si>
  <si>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</si>
  <si>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</si>
  <si>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</si>
  <si>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</si>
  <si>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</si>
  <si>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</si>
  <si>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</si>
  <si>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</si>
  <si>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</si>
  <si>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</si>
  <si>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</si>
  <si>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</si>
  <si>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</si>
  <si>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</si>
  <si>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</si>
  <si>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</si>
  <si>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</si>
  <si>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</si>
  <si>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</si>
  <si>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</si>
  <si>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</si>
  <si>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</si>
  <si>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</si>
  <si>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</si>
  <si>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</si>
  <si>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</si>
  <si>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</si>
  <si>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</si>
  <si>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</si>
  <si>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</si>
  <si>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</si>
  <si>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</si>
  <si>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</si>
  <si>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</si>
  <si>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</si>
  <si>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</si>
  <si>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</si>
  <si>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</si>
  <si>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</si>
  <si>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</si>
  <si>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</si>
  <si>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</si>
  <si>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</si>
  <si>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</si>
  <si>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</si>
  <si>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</si>
  <si>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</si>
  <si>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</si>
  <si>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</si>
  <si>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</si>
  <si>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</si>
  <si>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</si>
  <si>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</si>
  <si>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</si>
  <si>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</si>
  <si>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</si>
  <si>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</si>
  <si>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</si>
  <si>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</si>
  <si>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</si>
  <si>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</si>
  <si>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</si>
  <si>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</si>
  <si>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</si>
  <si>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</si>
  <si>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</si>
  <si>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</si>
  <si>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</si>
  <si>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</si>
  <si>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</si>
  <si>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</si>
  <si>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</si>
  <si>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</si>
  <si>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</si>
  <si>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</si>
  <si>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</si>
  <si>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</si>
  <si>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</si>
  <si>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</si>
  <si>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</si>
  <si>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</si>
  <si>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</si>
  <si>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</si>
  <si>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</si>
  <si>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</si>
  <si>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</si>
  <si>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</si>
  <si>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</si>
  <si>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</si>
  <si>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</si>
  <si>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</si>
  <si>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</si>
  <si>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</si>
  <si>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</si>
  <si>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</si>
  <si>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</si>
  <si>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</si>
  <si>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</si>
  <si>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</si>
  <si>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</si>
  <si>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</si>
  <si>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</si>
  <si>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</si>
  <si>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</si>
  <si>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</si>
  <si>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</si>
  <si>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</si>
  <si>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</si>
  <si>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</si>
  <si>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</si>
  <si>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</si>
  <si>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</si>
  <si>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</si>
  <si>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</si>
  <si>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</si>
  <si>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</si>
  <si>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</si>
  <si>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</si>
  <si>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</si>
  <si>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</si>
  <si>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</si>
  <si>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</si>
  <si>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</si>
  <si>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</si>
  <si>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</si>
  <si>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</si>
  <si>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</si>
  <si>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</si>
  <si>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</si>
  <si>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</si>
  <si>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</si>
  <si>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</si>
  <si>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</si>
  <si>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</si>
  <si>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</si>
  <si>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</si>
  <si>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</si>
  <si>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</si>
  <si>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</si>
  <si>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</si>
  <si>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</si>
  <si>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</si>
  <si>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</si>
  <si>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</si>
  <si>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</si>
  <si>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</si>
  <si>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</si>
  <si>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</si>
  <si>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</si>
  <si>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</si>
  <si>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</si>
  <si>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</si>
  <si>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</si>
  <si>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</si>
  <si>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</si>
  <si>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</si>
  <si>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</si>
  <si>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</si>
  <si>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</si>
  <si>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</si>
  <si>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</si>
  <si>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</si>
  <si>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</si>
  <si>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</si>
  <si>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</si>
  <si>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</si>
  <si>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</si>
  <si>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</si>
  <si>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</si>
  <si>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</si>
  <si>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</si>
  <si>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</si>
  <si>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</si>
  <si>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</si>
  <si>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</si>
  <si>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</si>
  <si>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</si>
  <si>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</si>
  <si>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</si>
  <si>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</si>
  <si>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</si>
  <si>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</si>
  <si>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</si>
  <si>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</si>
  <si>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</si>
  <si>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</si>
  <si>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</si>
  <si>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</si>
  <si>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</si>
  <si>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</si>
  <si>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</si>
  <si>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</si>
  <si>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</si>
  <si>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</si>
  <si>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</si>
  <si>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</si>
  <si>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</si>
  <si>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</si>
  <si>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</si>
  <si>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</si>
  <si>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</si>
  <si>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</si>
  <si>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</si>
  <si>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</si>
  <si>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</si>
  <si>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</si>
  <si>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</si>
  <si>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</si>
  <si>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</si>
  <si>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</si>
  <si>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</si>
  <si>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</si>
  <si>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</si>
  <si>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</si>
  <si>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</si>
  <si>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</si>
  <si>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</si>
  <si>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</si>
  <si>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</si>
  <si>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</si>
  <si>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</si>
  <si>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</si>
  <si>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</si>
  <si>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</si>
  <si>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</si>
  <si>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</si>
  <si>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</si>
  <si>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</si>
  <si>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</si>
  <si>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</si>
  <si>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</si>
  <si>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</si>
  <si>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</si>
  <si>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</si>
  <si>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</si>
  <si>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</si>
  <si>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</si>
  <si>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</si>
  <si>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</si>
  <si>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</si>
  <si>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</si>
  <si>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</si>
  <si>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</si>
  <si>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</si>
  <si>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</si>
  <si>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</si>
  <si>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</si>
  <si>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</si>
  <si>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</si>
  <si>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</si>
  <si>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</si>
  <si>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</si>
  <si>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</si>
  <si>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</si>
  <si>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</si>
  <si>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</si>
  <si>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</si>
  <si>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</si>
  <si>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</si>
  <si>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</si>
  <si>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</si>
  <si>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</si>
  <si>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</si>
  <si>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</si>
  <si>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</si>
  <si>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</si>
  <si>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</si>
  <si>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</si>
  <si>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</si>
  <si>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</si>
  <si>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</si>
  <si>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</si>
  <si>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</si>
  <si>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</si>
  <si>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</si>
  <si>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</si>
  <si>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</si>
  <si>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</si>
  <si>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</si>
  <si>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</si>
  <si>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</si>
  <si>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</si>
  <si>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</si>
  <si>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</si>
  <si>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</si>
  <si>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</si>
  <si>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</si>
  <si>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</si>
  <si>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</si>
  <si>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</si>
  <si>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</si>
  <si>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</si>
  <si>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</si>
  <si>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</si>
  <si>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</si>
  <si>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</si>
  <si>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</si>
  <si>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</si>
  <si>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</si>
  <si>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</si>
  <si>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</si>
  <si>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</si>
  <si>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</si>
  <si>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</si>
  <si>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</si>
  <si>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</si>
  <si>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</si>
  <si>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</si>
  <si>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</si>
  <si>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</si>
  <si>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</si>
  <si>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</si>
  <si>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</si>
  <si>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</si>
  <si>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</si>
  <si>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</si>
  <si>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</si>
  <si>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</si>
  <si>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</si>
  <si>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</si>
  <si>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</si>
  <si>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</si>
  <si>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</si>
  <si>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</si>
  <si>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</si>
  <si>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</si>
  <si>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</si>
  <si>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</si>
  <si>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</si>
  <si>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</si>
  <si>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</si>
  <si>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</si>
  <si>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</si>
  <si>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</si>
  <si>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</si>
  <si>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</si>
  <si>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</si>
  <si>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</si>
  <si>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</si>
  <si>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</si>
  <si>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</si>
  <si>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</si>
  <si>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</si>
  <si>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</si>
  <si>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</si>
  <si>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</si>
  <si>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</si>
  <si>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</si>
  <si>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</si>
  <si>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</si>
  <si>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</si>
  <si>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</si>
  <si>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</si>
  <si>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</si>
  <si>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</si>
  <si>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</si>
  <si>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</si>
  <si>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</si>
  <si>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</si>
  <si>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</si>
  <si>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</si>
  <si>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</si>
  <si>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</si>
  <si>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</si>
  <si>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</si>
  <si>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</si>
  <si>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</si>
  <si>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</si>
  <si>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</si>
  <si>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</si>
  <si>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</si>
  <si>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</si>
  <si>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</si>
  <si>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</si>
  <si>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</si>
  <si>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</si>
  <si>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</si>
  <si>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</si>
  <si>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</si>
  <si>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</si>
  <si>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</si>
  <si>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</si>
  <si>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</si>
  <si>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</si>
  <si>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</si>
  <si>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</si>
  <si>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</si>
  <si>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</si>
  <si>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</si>
  <si>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</si>
  <si>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</si>
  <si>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</si>
  <si>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</si>
  <si>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</si>
  <si>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</si>
  <si>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</si>
  <si>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</si>
  <si>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</si>
  <si>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</si>
  <si>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</si>
  <si>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</si>
  <si>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</si>
  <si>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</si>
  <si>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</si>
  <si>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</si>
  <si>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</si>
  <si>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</si>
  <si>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</si>
  <si>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</si>
  <si>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</si>
  <si>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</si>
  <si>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</si>
  <si>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</si>
  <si>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</si>
  <si>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</si>
  <si>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</si>
  <si>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</si>
  <si>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</si>
  <si>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</si>
  <si>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</si>
  <si>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</si>
  <si>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</si>
  <si>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</si>
  <si>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</si>
  <si>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</si>
  <si>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</si>
  <si>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</si>
  <si>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</si>
  <si>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</si>
  <si>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</si>
  <si>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</si>
  <si>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</si>
  <si>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</si>
  <si>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</si>
  <si>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</si>
  <si>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</si>
  <si>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</si>
  <si>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</si>
  <si>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</si>
  <si>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</si>
  <si>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</si>
  <si>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</si>
  <si>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</si>
  <si>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</si>
  <si>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</si>
  <si>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</si>
  <si>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</si>
  <si>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</si>
  <si>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</si>
  <si>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</si>
  <si>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</si>
  <si>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</si>
  <si>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</si>
  <si>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</si>
  <si>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</si>
  <si>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</si>
  <si>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</si>
  <si>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</si>
  <si>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</si>
  <si>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</si>
  <si>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</si>
  <si>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</si>
  <si>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</si>
  <si>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</si>
  <si>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</si>
  <si>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</si>
  <si>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</si>
  <si>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</si>
  <si>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</si>
  <si>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</si>
  <si>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</si>
  <si>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</si>
  <si>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</si>
  <si>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</si>
  <si>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</si>
  <si>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</si>
  <si>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</si>
  <si>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</si>
  <si>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</si>
  <si>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</si>
  <si>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</si>
  <si>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</si>
  <si>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</si>
  <si>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</si>
  <si>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</si>
  <si>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</si>
  <si>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</si>
  <si>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</si>
  <si>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</si>
  <si>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</si>
  <si>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</si>
  <si>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</si>
  <si>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</si>
  <si>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</si>
  <si>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</si>
  <si>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</si>
  <si>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</si>
  <si>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</si>
  <si>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</si>
  <si>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</si>
  <si>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</si>
  <si>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</si>
  <si>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</si>
  <si>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</si>
  <si>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</si>
  <si>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</si>
  <si>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</si>
  <si>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</si>
  <si>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</si>
  <si>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</si>
  <si>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</si>
  <si>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</si>
  <si>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</si>
  <si>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</si>
  <si>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</si>
  <si>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</si>
  <si>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</si>
  <si>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</si>
  <si>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</si>
  <si>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</si>
  <si>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</si>
  <si>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</si>
  <si>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</si>
  <si>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</si>
  <si>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</si>
  <si>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</si>
  <si>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</si>
  <si>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</si>
  <si>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</si>
  <si>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</si>
  <si>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</si>
  <si>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</si>
  <si>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</si>
  <si>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</si>
  <si>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</si>
  <si>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</si>
  <si>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</si>
  <si>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</si>
  <si>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</si>
  <si>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</si>
  <si>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</si>
  <si>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</si>
  <si>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</si>
  <si>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</si>
  <si>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</si>
  <si>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</si>
  <si>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</si>
  <si>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</si>
  <si>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</si>
  <si>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</si>
  <si>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</si>
  <si>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</si>
  <si>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</si>
  <si>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</si>
  <si>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</si>
  <si>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</si>
  <si>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</si>
  <si>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</si>
  <si>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</si>
  <si>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</si>
  <si>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</si>
  <si>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</si>
  <si>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</si>
  <si>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</si>
  <si>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</si>
  <si>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</si>
  <si>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</si>
  <si>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</si>
  <si>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</si>
  <si>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</si>
  <si>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</si>
  <si>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</si>
  <si>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</si>
  <si>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</si>
  <si>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</si>
  <si>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</si>
  <si>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</si>
  <si>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</si>
  <si>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</si>
  <si>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</si>
  <si>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</si>
  <si>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</si>
  <si>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</si>
  <si>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</si>
  <si>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</si>
  <si>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</si>
  <si>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</si>
  <si>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</si>
  <si>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</si>
  <si>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</si>
  <si>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</si>
  <si>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</si>
  <si>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</si>
  <si>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</si>
  <si>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</si>
  <si>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</si>
  <si>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</si>
  <si>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</si>
  <si>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</si>
  <si>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</si>
  <si>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</si>
  <si>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</si>
  <si>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</si>
  <si>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</si>
  <si>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</si>
  <si>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</si>
  <si>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</si>
  <si>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</si>
  <si>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</si>
  <si>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</si>
  <si>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</si>
  <si>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</si>
  <si>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</si>
  <si>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</si>
  <si>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</si>
  <si>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</si>
  <si>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</si>
  <si>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</si>
  <si>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</si>
  <si>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</si>
  <si>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</si>
  <si>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</si>
  <si>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</si>
  <si>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</si>
  <si>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</si>
  <si>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</si>
  <si>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</si>
  <si>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</si>
  <si>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</si>
  <si>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</si>
  <si>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</si>
  <si>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</si>
  <si>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</si>
  <si>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</si>
  <si>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</si>
  <si>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</si>
  <si>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</si>
  <si>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</si>
  <si>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</si>
  <si>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</si>
  <si>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</si>
  <si>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</si>
  <si>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</si>
  <si>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</si>
  <si>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</si>
  <si>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</si>
  <si>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</si>
  <si>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</si>
  <si>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</si>
  <si>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</si>
  <si>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</si>
  <si>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</si>
  <si>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</si>
  <si>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</si>
  <si>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</si>
  <si>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</si>
  <si>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</si>
  <si>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</si>
  <si>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</si>
  <si>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</si>
  <si>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</si>
  <si>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</si>
  <si>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</si>
  <si>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</si>
  <si>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</si>
  <si>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</si>
  <si>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</si>
  <si>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</si>
  <si>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</si>
  <si>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</si>
  <si>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</si>
  <si>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</si>
  <si>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</si>
  <si>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</si>
  <si>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</si>
  <si>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</si>
  <si>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</si>
  <si>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</si>
  <si>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</si>
  <si>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</si>
  <si>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</si>
  <si>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</si>
  <si>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</si>
  <si>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</si>
  <si>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</si>
  <si>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</si>
  <si>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</si>
  <si>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</si>
  <si>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</si>
  <si>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</si>
  <si>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</si>
  <si>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</si>
  <si>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</si>
  <si>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</si>
  <si>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</si>
  <si>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</si>
  <si>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</si>
  <si>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</si>
  <si>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</si>
  <si>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</si>
  <si>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</si>
  <si>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</si>
  <si>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</si>
  <si>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</si>
  <si>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</si>
  <si>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</si>
  <si>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</si>
  <si>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</si>
  <si>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</si>
  <si>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</si>
  <si>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</si>
  <si>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</si>
  <si>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</si>
  <si>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</si>
  <si>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</si>
  <si>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</si>
  <si>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</si>
  <si>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</si>
  <si>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</si>
  <si>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</si>
  <si>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</si>
  <si>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</si>
  <si>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</si>
  <si>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</si>
  <si>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</si>
  <si>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</si>
  <si>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</si>
  <si>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</si>
  <si>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</si>
  <si>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</si>
  <si>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</si>
  <si>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</si>
  <si>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</si>
  <si>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</si>
  <si>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</si>
  <si>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</si>
  <si>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</si>
  <si>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</si>
  <si>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</si>
  <si>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</si>
  <si>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</si>
  <si>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</si>
  <si>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</si>
  <si>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</si>
  <si>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</si>
  <si>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</si>
  <si>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</si>
  <si>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</si>
  <si>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</si>
  <si>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</si>
  <si>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</si>
  <si>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</si>
  <si>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</si>
  <si>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</si>
  <si>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</si>
  <si>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</si>
  <si>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</si>
  <si>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</si>
  <si>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</si>
  <si>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</si>
  <si>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</si>
  <si>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</si>
  <si>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</si>
  <si>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</si>
  <si>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</si>
  <si>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</si>
  <si>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</si>
  <si>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</si>
  <si>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</si>
  <si>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</si>
  <si>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</si>
  <si>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</si>
  <si>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</si>
  <si>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</si>
  <si>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</si>
  <si>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</si>
  <si>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</si>
  <si>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</si>
  <si>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</si>
  <si>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</si>
  <si>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</si>
  <si>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</si>
  <si>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</si>
  <si>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</si>
  <si>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</si>
  <si>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</si>
  <si>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</si>
  <si>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</si>
  <si>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</si>
  <si>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</si>
  <si>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</si>
  <si>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</si>
  <si>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</si>
  <si>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</si>
  <si>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</si>
  <si>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</si>
  <si>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</si>
  <si>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</si>
  <si>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</si>
  <si>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</si>
  <si>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</si>
  <si>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</si>
  <si>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</si>
  <si>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</si>
  <si>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</si>
  <si>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</si>
  <si>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</si>
  <si>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</si>
  <si>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</si>
  <si>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</si>
  <si>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</si>
  <si>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</si>
  <si>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</si>
  <si>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</si>
  <si>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</si>
  <si>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</si>
  <si>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</si>
  <si>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</si>
  <si>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</si>
  <si>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</si>
  <si>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</si>
  <si>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</si>
  <si>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</si>
  <si>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</si>
  <si>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</si>
  <si>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</si>
  <si>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</si>
  <si>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</si>
  <si>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</si>
  <si>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</si>
  <si>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</si>
  <si>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</si>
  <si>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</si>
  <si>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</si>
  <si>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</si>
  <si>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</si>
  <si>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</si>
  <si>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</si>
  <si>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</si>
  <si>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</si>
  <si>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</si>
  <si>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</si>
  <si>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</si>
  <si>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</si>
  <si>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</si>
  <si>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</si>
  <si>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</si>
  <si>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</si>
  <si>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</si>
  <si>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</si>
  <si>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</si>
  <si>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</si>
  <si>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</si>
  <si>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</si>
  <si>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</si>
  <si>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</si>
  <si>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</si>
  <si>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</si>
  <si>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</si>
  <si>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</si>
  <si>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</si>
  <si>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</si>
  <si>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</si>
  <si>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</si>
  <si>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</si>
  <si>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</si>
  <si>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</si>
  <si>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</si>
  <si>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</si>
  <si>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</si>
  <si>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</si>
  <si>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</si>
  <si>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</si>
  <si>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</si>
  <si>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</si>
  <si>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</si>
  <si>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</si>
  <si>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</si>
  <si>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</si>
  <si>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</si>
  <si>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</si>
  <si>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</si>
  <si>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</si>
  <si>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</si>
  <si>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</si>
  <si>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</si>
  <si>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</si>
  <si>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</si>
  <si>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</si>
  <si>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</si>
  <si>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</si>
  <si>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</si>
  <si>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</si>
  <si>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</si>
  <si>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</si>
  <si>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</si>
  <si>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</si>
  <si>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</si>
  <si>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</si>
  <si>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</si>
  <si>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</si>
  <si>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</si>
  <si>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</si>
  <si>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</si>
  <si>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</si>
  <si>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</si>
  <si>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</si>
  <si>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</si>
  <si>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</si>
  <si>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</si>
  <si>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</si>
  <si>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</si>
  <si>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</si>
  <si>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</si>
  <si>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</si>
  <si>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</si>
  <si>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</si>
  <si>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</si>
  <si>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</si>
  <si>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</si>
  <si>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</si>
  <si>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</si>
  <si>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</si>
  <si>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</si>
  <si>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</si>
  <si>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</si>
  <si>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</si>
  <si>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</si>
  <si>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</si>
  <si>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</si>
  <si>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</si>
  <si>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</si>
  <si>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</si>
  <si>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</si>
  <si>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</si>
  <si>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</si>
  <si>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</si>
  <si>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</si>
  <si>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</si>
  <si>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</si>
  <si>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</si>
  <si>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</si>
  <si>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</si>
  <si>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</si>
  <si>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</si>
  <si>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</si>
  <si>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</si>
  <si>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</si>
  <si>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</si>
  <si>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</si>
  <si>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</si>
  <si>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</si>
  <si>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</si>
  <si>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</si>
  <si>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</si>
  <si>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</si>
  <si>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</si>
  <si>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</si>
  <si>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</si>
  <si>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</si>
  <si>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</si>
  <si>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</si>
  <si>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</si>
  <si>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</si>
  <si>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</si>
  <si>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</si>
  <si>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</si>
  <si>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</si>
  <si>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</si>
  <si>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</si>
  <si>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</si>
  <si>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</si>
  <si>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</si>
  <si>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</si>
  <si>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</si>
  <si>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</si>
  <si>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</si>
  <si>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</si>
  <si>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</si>
  <si>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</si>
  <si>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</si>
  <si>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</si>
  <si>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</si>
  <si>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</si>
  <si>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</si>
  <si>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</si>
  <si>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</si>
  <si>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</si>
  <si>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</si>
  <si>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</si>
  <si>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</si>
  <si>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</si>
  <si>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</si>
  <si>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</si>
  <si>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</si>
  <si>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</si>
  <si>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</si>
  <si>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</si>
  <si>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</si>
  <si>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</si>
  <si>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</si>
  <si>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</si>
  <si>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</si>
  <si>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</si>
  <si>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</si>
  <si>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</si>
  <si>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</si>
  <si>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</si>
  <si>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</si>
  <si>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</si>
  <si>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</si>
  <si>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</si>
  <si>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</si>
  <si>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</si>
  <si>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</si>
  <si>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</si>
  <si>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</si>
  <si>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</si>
  <si>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</si>
  <si>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</si>
  <si>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</si>
  <si>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</si>
  <si>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</si>
  <si>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</si>
  <si>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</si>
  <si>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</si>
  <si>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</si>
  <si>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</si>
  <si>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</si>
  <si>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</si>
  <si>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</si>
  <si>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</si>
  <si>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</si>
  <si>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</si>
  <si>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</si>
  <si>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</si>
  <si>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</si>
  <si>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</si>
  <si>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</si>
  <si>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</si>
  <si>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</si>
  <si>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</si>
  <si>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</si>
  <si>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</si>
  <si>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</si>
  <si>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</si>
  <si>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</si>
  <si>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</si>
  <si>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</si>
  <si>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</si>
  <si>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</si>
  <si>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</si>
  <si>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</si>
  <si>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</si>
  <si>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</si>
  <si>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</si>
  <si>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</si>
  <si>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</si>
  <si>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</si>
  <si>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</si>
  <si>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</si>
  <si>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</si>
  <si>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</si>
  <si>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</si>
  <si>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</si>
  <si>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</si>
  <si>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</si>
  <si>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</si>
  <si>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</si>
  <si>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</si>
  <si>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</si>
  <si>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</si>
  <si>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</si>
  <si>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</si>
  <si>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</si>
  <si>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</si>
  <si>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</si>
  <si>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</si>
  <si>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</si>
  <si>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</si>
  <si>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</si>
  <si>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</si>
  <si>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</si>
  <si>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</si>
  <si>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</si>
  <si>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</si>
  <si>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</si>
  <si>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</si>
  <si>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</si>
  <si>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</si>
  <si>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</si>
  <si>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</si>
  <si>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</si>
  <si>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</si>
  <si>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</si>
  <si>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</si>
  <si>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</si>
  <si>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</si>
  <si>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</si>
  <si>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</si>
  <si>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</si>
  <si>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</si>
  <si>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</si>
  <si>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</si>
  <si>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</si>
  <si>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</si>
  <si>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</si>
  <si>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</si>
  <si>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</si>
  <si>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</si>
  <si>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</si>
  <si>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</si>
  <si>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</si>
  <si>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</si>
  <si>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</si>
  <si>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</si>
  <si>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</si>
  <si>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</si>
  <si>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</si>
  <si>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</si>
  <si>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</si>
  <si>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</si>
  <si>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</si>
  <si>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</si>
  <si>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</si>
  <si>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</si>
  <si>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</si>
  <si>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</si>
  <si>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</si>
  <si>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</si>
  <si>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</si>
  <si>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</si>
  <si>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</si>
  <si>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</si>
  <si>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</si>
  <si>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</si>
  <si>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</si>
  <si>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</si>
  <si>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</si>
  <si>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</si>
  <si>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</si>
  <si>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</si>
  <si>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</si>
  <si>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</si>
  <si>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</si>
  <si>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</si>
  <si>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</si>
  <si>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</si>
  <si>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</si>
  <si>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</si>
  <si>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</si>
  <si>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</si>
  <si>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</si>
  <si>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</si>
  <si>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</si>
  <si>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</si>
  <si>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</si>
  <si>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</si>
  <si>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</si>
  <si>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</si>
  <si>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</si>
  <si>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</si>
  <si>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</si>
  <si>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</si>
  <si>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</si>
  <si>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</si>
  <si>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</si>
  <si>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</si>
  <si>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</si>
  <si>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</si>
  <si>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</si>
  <si>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</si>
  <si>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</si>
  <si>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</si>
  <si>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</si>
  <si>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</si>
  <si>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</si>
  <si>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</si>
  <si>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</si>
  <si>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</si>
  <si>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</si>
  <si>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</si>
  <si>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</si>
  <si>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</si>
  <si>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</si>
  <si>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</si>
  <si>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</si>
  <si>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</si>
  <si>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</si>
  <si>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</si>
  <si>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</si>
  <si>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</si>
  <si>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</si>
  <si>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</si>
  <si>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</si>
  <si>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</si>
  <si>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</si>
  <si>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</si>
  <si>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</si>
  <si>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</si>
  <si>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</si>
  <si>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</si>
  <si>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</si>
  <si>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</si>
  <si>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</si>
  <si>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</si>
  <si>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</si>
  <si>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</si>
  <si>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</si>
  <si>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</si>
  <si>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</si>
  <si>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</si>
  <si>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</si>
  <si>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</si>
  <si>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</si>
  <si>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</si>
  <si>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</si>
  <si>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</si>
  <si>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</si>
  <si>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</si>
  <si>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</si>
  <si>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</si>
  <si>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</si>
  <si>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</si>
  <si>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</si>
  <si>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</si>
  <si>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</si>
  <si>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</si>
  <si>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</si>
  <si>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</si>
  <si>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</si>
  <si>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</si>
  <si>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</si>
  <si>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</si>
  <si>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</si>
  <si>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</si>
  <si>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</si>
  <si>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</si>
  <si>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</si>
  <si>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</si>
  <si>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</si>
  <si>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</si>
  <si>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</si>
  <si>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</si>
  <si>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</si>
  <si>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</si>
  <si>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</si>
  <si>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</si>
  <si>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</si>
  <si>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</si>
  <si>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</si>
  <si>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</si>
  <si>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</si>
  <si>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</si>
  <si>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</si>
  <si>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</si>
  <si>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</si>
  <si>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</si>
  <si>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</si>
  <si>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</si>
  <si>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</si>
  <si>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</si>
  <si>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</si>
  <si>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</si>
  <si>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</si>
  <si>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</si>
  <si>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</si>
  <si>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</si>
  <si>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</si>
  <si>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</si>
  <si>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</si>
  <si>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</si>
  <si>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</si>
  <si>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</si>
  <si>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</si>
  <si>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</si>
  <si>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</si>
  <si>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</si>
  <si>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</si>
  <si>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</si>
  <si>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</si>
  <si>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</si>
  <si>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</si>
  <si>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</si>
  <si>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</si>
  <si>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</si>
  <si>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</si>
  <si>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</si>
  <si>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</si>
  <si>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</si>
  <si>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</si>
  <si>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</si>
  <si>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</si>
  <si>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</si>
  <si>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</si>
  <si>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</si>
  <si>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</si>
  <si>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</si>
  <si>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</si>
  <si>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</si>
  <si>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</si>
  <si>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</si>
  <si>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</si>
  <si>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</si>
  <si>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</si>
  <si>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</si>
  <si>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</si>
  <si>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</si>
  <si>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</si>
  <si>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</si>
  <si>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</si>
  <si>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</si>
  <si>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</si>
  <si>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</si>
  <si>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</si>
  <si>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</si>
  <si>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</si>
  <si>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</si>
  <si>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</si>
  <si>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</si>
  <si>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</si>
  <si>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</si>
  <si>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</si>
  <si>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</si>
  <si>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</si>
  <si>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</si>
  <si>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</si>
  <si>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</si>
  <si>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</si>
  <si>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</si>
  <si>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</si>
  <si>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</si>
  <si>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</si>
  <si>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</si>
  <si>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</si>
  <si>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</si>
  <si>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</si>
  <si>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</si>
  <si>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</si>
  <si>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</si>
  <si>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</si>
  <si>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</si>
  <si>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</si>
  <si>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</si>
  <si>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</si>
  <si>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</si>
  <si>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</si>
  <si>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</si>
  <si>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</si>
  <si>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</si>
  <si>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</si>
  <si>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</si>
  <si>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</si>
  <si>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</si>
  <si>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</si>
  <si>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</si>
  <si>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</si>
  <si>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</si>
  <si>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</si>
  <si>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</si>
  <si>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</si>
  <si>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</si>
  <si>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</si>
  <si>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</si>
  <si>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</si>
  <si>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</si>
  <si>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</si>
  <si>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</si>
  <si>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</si>
  <si>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</si>
  <si>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</si>
  <si>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</si>
  <si>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</si>
  <si>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</si>
  <si>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</si>
  <si>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</si>
  <si>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</si>
  <si>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</si>
  <si>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</si>
  <si>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</si>
  <si>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</si>
  <si>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</si>
  <si>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</si>
  <si>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</si>
  <si>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</si>
  <si>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</si>
  <si>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</si>
  <si>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</si>
  <si>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</si>
  <si>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</si>
  <si>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</si>
  <si>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</si>
  <si>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</si>
  <si>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</si>
  <si>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</si>
  <si>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</si>
  <si>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</si>
  <si>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</si>
  <si>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</si>
  <si>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</si>
  <si>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</si>
  <si>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</si>
  <si>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</si>
  <si>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</si>
  <si>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</si>
  <si>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</si>
  <si>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</si>
  <si>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</si>
  <si>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</si>
  <si>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</si>
  <si>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</si>
  <si>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</si>
  <si>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</si>
  <si>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</si>
  <si>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</si>
  <si>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</si>
  <si>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</si>
  <si>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</si>
  <si>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</si>
  <si>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</si>
  <si>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</si>
  <si>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</si>
  <si>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</si>
  <si>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</si>
  <si>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</si>
  <si>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</si>
  <si>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</si>
  <si>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</si>
  <si>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</si>
  <si>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</si>
  <si>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</si>
  <si>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</si>
  <si>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</si>
  <si>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</si>
  <si>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</si>
  <si>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</si>
  <si>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</si>
  <si>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</si>
  <si>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</si>
  <si>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</si>
  <si>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</si>
  <si>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</si>
  <si>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</si>
  <si>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</si>
  <si>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</si>
  <si>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</si>
  <si>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</si>
  <si>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</si>
  <si>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</si>
  <si>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</si>
  <si>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</si>
  <si>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</si>
  <si>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</si>
  <si>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</si>
  <si>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</si>
  <si>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</si>
  <si>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</si>
  <si>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</si>
  <si>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</si>
  <si>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</si>
  <si>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</si>
  <si>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</si>
  <si>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</si>
  <si>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</si>
  <si>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</si>
  <si>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</si>
  <si>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</si>
  <si>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</si>
  <si>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</si>
  <si>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</si>
  <si>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</si>
  <si>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</si>
  <si>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</si>
  <si>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</si>
  <si>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</si>
  <si>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</si>
  <si>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</si>
  <si>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</si>
  <si>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</si>
  <si>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</si>
  <si>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</si>
  <si>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</si>
  <si>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</si>
  <si>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</si>
  <si>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</si>
  <si>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</si>
  <si>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</si>
  <si>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</si>
  <si>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</si>
  <si>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</si>
  <si>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</si>
  <si>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</si>
  <si>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</si>
  <si>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</si>
  <si>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</si>
  <si>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</si>
  <si>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</si>
  <si>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</si>
  <si>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</si>
  <si>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</si>
  <si>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</si>
  <si>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</si>
  <si>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</si>
  <si>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</si>
  <si>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</si>
  <si>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</si>
  <si>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</si>
  <si>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</si>
  <si>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</si>
  <si>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</si>
  <si>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</si>
  <si>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</si>
  <si>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</si>
  <si>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</si>
  <si>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</si>
  <si>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</si>
  <si>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</si>
  <si>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</si>
  <si>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</si>
  <si>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</si>
  <si>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</si>
  <si>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</si>
  <si>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</si>
  <si>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</si>
  <si>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</si>
  <si>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</si>
  <si>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</si>
  <si>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</si>
  <si>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</si>
  <si>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</si>
  <si>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</si>
  <si>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</si>
  <si>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</si>
  <si>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</si>
  <si>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</si>
  <si>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</si>
  <si>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</si>
  <si>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</si>
  <si>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</si>
  <si>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</si>
  <si>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</si>
  <si>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</si>
  <si>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</si>
  <si>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</si>
  <si>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</si>
  <si>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</si>
  <si>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</si>
  <si>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</si>
  <si>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</si>
  <si>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</si>
  <si>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</si>
  <si>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</si>
  <si>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</si>
  <si>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</si>
  <si>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</si>
  <si>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</si>
  <si>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</si>
  <si>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</si>
  <si>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</si>
  <si>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</si>
  <si>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</si>
  <si>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</si>
  <si>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</si>
  <si>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</si>
  <si>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</si>
  <si>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</si>
  <si>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</si>
  <si>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</si>
  <si>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</si>
  <si>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</si>
  <si>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</si>
  <si>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</si>
  <si>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</si>
  <si>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</si>
  <si>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</si>
  <si>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</si>
  <si>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</si>
  <si>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</si>
  <si>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</si>
  <si>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</si>
  <si>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</si>
  <si>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</si>
  <si>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</si>
  <si>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</si>
  <si>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</si>
  <si>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</si>
  <si>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</si>
  <si>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</si>
  <si>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</si>
  <si>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</si>
  <si>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</si>
  <si>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</si>
  <si>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</si>
  <si>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</si>
  <si>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</si>
  <si>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</si>
  <si>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</si>
  <si>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</si>
  <si>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</si>
  <si>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</si>
  <si>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</si>
  <si>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</si>
  <si>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</si>
  <si>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</si>
  <si>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</si>
  <si>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</si>
  <si>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</si>
  <si>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</si>
  <si>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</si>
  <si>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</si>
  <si>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</si>
  <si>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</si>
  <si>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</si>
  <si>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</si>
  <si>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</si>
  <si>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</si>
  <si>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</si>
  <si>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</si>
  <si>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</si>
  <si>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</si>
  <si>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</si>
  <si>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</si>
  <si>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</si>
  <si>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</si>
  <si>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</si>
  <si>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</si>
  <si>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</si>
  <si>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</si>
  <si>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</si>
  <si>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</si>
  <si>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</si>
  <si>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</si>
  <si>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</si>
  <si>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</si>
  <si>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</si>
  <si>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</si>
  <si>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</si>
  <si>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</si>
  <si>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</si>
  <si>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</si>
  <si>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</si>
  <si>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</si>
  <si>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</si>
  <si>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</si>
  <si>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</si>
  <si>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</si>
  <si>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</si>
  <si>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</si>
  <si>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</si>
  <si>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</si>
  <si>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</si>
  <si>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</si>
  <si>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</si>
  <si>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</si>
  <si>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</si>
  <si>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</si>
  <si>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</si>
  <si>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</si>
  <si>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</si>
  <si>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</si>
  <si>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</si>
  <si>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</si>
  <si>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</si>
  <si>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</si>
  <si>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</si>
  <si>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</si>
  <si>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</si>
  <si>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</si>
  <si>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</si>
  <si>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</si>
  <si>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</si>
  <si>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</si>
  <si>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</si>
  <si>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</si>
  <si>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</si>
  <si>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</si>
  <si>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</si>
  <si>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</si>
  <si>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</si>
  <si>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</si>
  <si>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</si>
  <si>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</si>
  <si>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</si>
  <si>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</si>
  <si>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</si>
  <si>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</si>
  <si>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</si>
  <si>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</si>
  <si>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</si>
  <si>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</si>
  <si>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</si>
  <si>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</si>
  <si>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</si>
  <si>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</si>
  <si>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</si>
  <si>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</si>
  <si>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</si>
  <si>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</si>
  <si>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</si>
  <si>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</si>
  <si>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</si>
  <si>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</si>
  <si>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</si>
  <si>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</si>
  <si>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</si>
  <si>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</si>
  <si>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</si>
  <si>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</si>
  <si>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</si>
  <si>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</si>
  <si>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</si>
  <si>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</si>
  <si>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</si>
  <si>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</si>
  <si>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</si>
  <si>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</si>
  <si>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</si>
  <si>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</si>
  <si>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</si>
  <si>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</si>
  <si>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</si>
  <si>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</si>
  <si>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</si>
  <si>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</si>
  <si>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</si>
  <si>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</si>
  <si>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</si>
  <si>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</si>
  <si>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</si>
  <si>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</si>
  <si>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</si>
  <si>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</si>
  <si>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</si>
  <si>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</si>
  <si>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</si>
  <si>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</si>
  <si>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</si>
  <si>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</si>
  <si>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</si>
  <si>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</si>
  <si>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</si>
  <si>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</si>
  <si>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</si>
  <si>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</si>
  <si>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</si>
  <si>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</si>
  <si>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</si>
  <si>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</si>
  <si>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</si>
  <si>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</si>
  <si>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</si>
  <si>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</si>
  <si>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</si>
  <si>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</si>
  <si>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</si>
  <si>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</si>
  <si>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</si>
  <si>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</si>
  <si>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</si>
  <si>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</si>
  <si>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</si>
  <si>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</si>
  <si>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</si>
  <si>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</si>
  <si>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</si>
  <si>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</si>
  <si>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</si>
  <si>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</si>
  <si>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</si>
  <si>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</si>
  <si>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</si>
  <si>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</si>
  <si>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</si>
  <si>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</si>
  <si>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</si>
  <si>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</si>
  <si>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</si>
  <si>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</si>
  <si>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</si>
  <si>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</si>
  <si>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</si>
  <si>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</si>
  <si>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</si>
  <si>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</si>
  <si>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</si>
  <si>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</si>
  <si>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</si>
  <si>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</si>
  <si>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</si>
  <si>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</si>
  <si>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</si>
  <si>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</si>
  <si>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</si>
  <si>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</si>
  <si>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</si>
  <si>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</si>
  <si>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</si>
  <si>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</si>
  <si>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</si>
  <si>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</si>
  <si>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</si>
  <si>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</si>
  <si>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</si>
  <si>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</si>
  <si>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</si>
  <si>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</si>
  <si>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</si>
  <si>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</si>
  <si>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</si>
  <si>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</si>
  <si>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</si>
  <si>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</si>
  <si>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</si>
  <si>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</si>
  <si>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</si>
  <si>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</si>
  <si>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</si>
  <si>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</si>
  <si>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</si>
  <si>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</si>
  <si>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</si>
  <si>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</si>
  <si>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</si>
  <si>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</si>
  <si>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</si>
  <si>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</si>
  <si>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</si>
  <si>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</si>
  <si>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</si>
  <si>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</si>
  <si>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</si>
  <si>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</si>
  <si>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</si>
  <si>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</si>
  <si>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</si>
  <si>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</si>
  <si>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</si>
  <si>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</si>
  <si>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</si>
  <si>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</si>
  <si>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</si>
  <si>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</si>
  <si>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</si>
  <si>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</si>
  <si>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</si>
  <si>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</si>
  <si>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</si>
  <si>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</si>
  <si>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</si>
  <si>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</si>
  <si>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</si>
  <si>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</si>
  <si>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</si>
  <si>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</si>
  <si>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</si>
  <si>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</si>
  <si>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</si>
  <si>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</si>
  <si>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</si>
  <si>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</si>
  <si>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</si>
  <si>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</si>
  <si>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</si>
  <si>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</si>
  <si>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</si>
  <si>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</si>
  <si>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</si>
  <si>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</si>
  <si>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</si>
  <si>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</si>
  <si>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</si>
  <si>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</si>
  <si>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</si>
  <si>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</si>
  <si>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</si>
  <si>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</si>
  <si>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</si>
  <si>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</si>
  <si>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</si>
  <si>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</si>
  <si>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</si>
  <si>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</si>
  <si>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</si>
  <si>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</si>
  <si>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</si>
  <si>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</si>
  <si>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</si>
  <si>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</si>
  <si>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</si>
  <si>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</si>
  <si>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</si>
  <si>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</si>
  <si>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</si>
  <si>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</si>
  <si>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</si>
  <si>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</si>
  <si>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</si>
  <si>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</si>
  <si>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</si>
  <si>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</si>
  <si>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</si>
  <si>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</si>
  <si>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</si>
  <si>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</si>
  <si>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</si>
  <si>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</si>
  <si>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</si>
  <si>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</si>
  <si>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</si>
  <si>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</si>
  <si>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</si>
  <si>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</si>
  <si>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</si>
  <si>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</si>
  <si>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</si>
  <si>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</si>
  <si>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</si>
  <si>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</si>
  <si>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</si>
  <si>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</si>
  <si>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</si>
  <si>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</si>
  <si>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</si>
  <si>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</si>
  <si>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</si>
  <si>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</si>
  <si>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</si>
  <si>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</si>
  <si>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</si>
  <si>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</si>
  <si>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</si>
  <si>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</si>
  <si>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</si>
  <si>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</si>
  <si>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</si>
  <si>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</si>
  <si>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</si>
  <si>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</si>
  <si>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</si>
  <si>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</si>
  <si>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</si>
  <si>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</si>
  <si>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</si>
  <si>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</si>
  <si>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</si>
  <si>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</si>
  <si>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</si>
  <si>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</si>
  <si>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</si>
  <si>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</si>
  <si>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</si>
  <si>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</si>
  <si>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</si>
  <si>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</si>
  <si>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</si>
  <si>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</si>
  <si>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</si>
  <si>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</si>
  <si>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</si>
  <si>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</si>
  <si>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</si>
  <si>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</si>
  <si>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</si>
  <si>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</si>
  <si>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</si>
  <si>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</si>
  <si>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</si>
  <si>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</si>
  <si>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</si>
  <si>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</si>
  <si>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</si>
  <si>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</si>
  <si>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</si>
  <si>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</si>
  <si>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</si>
  <si>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</si>
  <si>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</si>
  <si>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</si>
  <si>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</si>
  <si>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</si>
  <si>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</si>
  <si>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</si>
  <si>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</si>
  <si>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</si>
  <si>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</si>
  <si>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</si>
  <si>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</si>
  <si>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</si>
  <si>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</si>
  <si>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</si>
  <si>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</si>
  <si>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</si>
  <si>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</si>
  <si>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</si>
  <si>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</si>
  <si>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</si>
  <si>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</si>
  <si>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</si>
  <si>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</si>
  <si>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</si>
  <si>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</si>
  <si>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</si>
  <si>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</si>
  <si>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</si>
  <si>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</si>
  <si>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</si>
  <si>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</si>
  <si>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</si>
  <si>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</si>
  <si>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</si>
  <si>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</si>
  <si>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</si>
  <si>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</si>
  <si>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</si>
  <si>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</si>
  <si>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</si>
  <si>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</si>
  <si>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</si>
  <si>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</si>
  <si>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</si>
  <si>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</si>
  <si>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</si>
  <si>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</si>
  <si>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</si>
  <si>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</si>
  <si>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</si>
  <si>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</si>
  <si>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</si>
  <si>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</si>
  <si>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</si>
  <si>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</si>
  <si>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</si>
  <si>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</si>
  <si>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</si>
  <si>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</si>
  <si>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</si>
  <si>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</si>
  <si>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</si>
  <si>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</si>
  <si>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</si>
  <si>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</si>
  <si>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</si>
  <si>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</si>
  <si>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</si>
  <si>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</si>
  <si>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</si>
  <si>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</si>
  <si>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</si>
  <si>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</si>
  <si>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</si>
  <si>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</si>
  <si>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</si>
  <si>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</si>
  <si>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</si>
  <si>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</si>
  <si>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</si>
  <si>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</si>
  <si>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</si>
  <si>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</si>
  <si>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</si>
  <si>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</si>
  <si>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</si>
  <si>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</si>
  <si>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</si>
  <si>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</si>
  <si>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</si>
  <si>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</si>
  <si>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</si>
  <si>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</si>
  <si>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</si>
  <si>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</si>
  <si>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</si>
  <si>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</si>
  <si>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</si>
  <si>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</si>
  <si>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</si>
  <si>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</si>
  <si>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</si>
  <si>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</si>
  <si>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</si>
  <si>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</si>
  <si>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</si>
  <si>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</si>
  <si>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</si>
  <si>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</si>
  <si>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</si>
  <si>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</si>
  <si>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</si>
  <si>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</si>
  <si>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</si>
  <si>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</si>
  <si>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</si>
  <si>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</si>
  <si>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</si>
  <si>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</si>
  <si>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</si>
  <si>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</si>
  <si>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</si>
  <si>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</si>
  <si>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</si>
  <si>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</si>
  <si>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</si>
  <si>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</si>
  <si>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</si>
  <si>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</si>
  <si>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</si>
  <si>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</si>
  <si>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</si>
  <si>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</si>
  <si>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</si>
  <si>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</si>
  <si>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</si>
  <si>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</si>
  <si>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</si>
  <si>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</si>
  <si>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</si>
  <si>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</si>
  <si>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</si>
  <si>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</si>
  <si>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</si>
  <si>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</si>
  <si>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</si>
  <si>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</si>
  <si>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</si>
  <si>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</si>
  <si>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</si>
  <si>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</si>
  <si>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</si>
  <si>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</si>
  <si>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</si>
  <si>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</si>
  <si>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</si>
  <si>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</si>
  <si>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</si>
  <si>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</si>
  <si>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</si>
  <si>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</si>
  <si>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</si>
  <si>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</si>
  <si>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</si>
  <si>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</si>
  <si>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</si>
  <si>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</si>
  <si>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</si>
  <si>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</si>
  <si>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</si>
  <si>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</si>
  <si>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</si>
  <si>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</si>
  <si>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</si>
  <si>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</si>
  <si>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</si>
  <si>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</si>
  <si>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</si>
  <si>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</si>
  <si>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</si>
  <si>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</si>
  <si>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</si>
  <si>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</si>
  <si>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</si>
  <si>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</si>
  <si>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</si>
  <si>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</si>
  <si>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</si>
  <si>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</si>
  <si>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</si>
  <si>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</si>
  <si>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</si>
  <si>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</si>
  <si>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</si>
  <si>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</si>
  <si>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</si>
  <si>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</si>
  <si>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</si>
  <si>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</si>
  <si>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</si>
  <si>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</si>
  <si>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</si>
  <si>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</si>
  <si>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</si>
  <si>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</si>
  <si>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</si>
  <si>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</si>
  <si>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</si>
  <si>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</si>
  <si>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</si>
  <si>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</si>
  <si>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</si>
  <si>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</si>
  <si>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</si>
  <si>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</si>
  <si>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</si>
  <si>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</si>
  <si>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</si>
  <si>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</si>
  <si>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</si>
  <si>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</si>
  <si>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</si>
  <si>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</si>
  <si>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</si>
  <si>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</si>
  <si>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</si>
  <si>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</si>
  <si>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</si>
  <si>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</si>
  <si>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</si>
  <si>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</si>
  <si>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</si>
  <si>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</si>
  <si>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</si>
  <si>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</si>
  <si>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</si>
  <si>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</si>
  <si>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</si>
  <si>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</si>
  <si>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</si>
  <si>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</si>
  <si>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</si>
  <si>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</si>
  <si>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</si>
  <si>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</si>
  <si>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</si>
  <si>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</si>
  <si>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</si>
  <si>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</si>
  <si>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</si>
  <si>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</si>
  <si>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</si>
  <si>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</si>
  <si>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</si>
  <si>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</si>
  <si>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</si>
  <si>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</si>
  <si>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</si>
  <si>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</si>
  <si>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</si>
  <si>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</si>
  <si>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</si>
  <si>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</si>
  <si>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</si>
  <si>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</si>
  <si>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</si>
  <si>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</si>
  <si>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</si>
  <si>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</si>
  <si>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</si>
  <si>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</si>
  <si>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</si>
  <si>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</si>
  <si>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</si>
  <si>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</si>
  <si>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</si>
  <si>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</si>
  <si>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</si>
  <si>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</si>
  <si>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</si>
  <si>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</si>
  <si>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</si>
  <si>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</si>
  <si>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</si>
  <si>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</si>
  <si>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</si>
  <si>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</si>
  <si>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</si>
  <si>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</si>
  <si>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</si>
  <si>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</si>
  <si>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</si>
  <si>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</si>
  <si>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</si>
  <si>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</si>
  <si>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</si>
  <si>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</si>
  <si>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</si>
  <si>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</si>
  <si>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</si>
  <si>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</si>
  <si>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</si>
  <si>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</si>
  <si>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</si>
  <si>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</si>
  <si>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</si>
  <si>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</si>
  <si>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</si>
  <si>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</si>
  <si>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</si>
  <si>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</si>
  <si>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</si>
  <si>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</si>
  <si>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</si>
  <si>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</si>
  <si>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</si>
  <si>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</si>
  <si>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</si>
  <si>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</si>
  <si>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</si>
  <si>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</si>
  <si>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</si>
  <si>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</si>
  <si>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</si>
  <si>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</si>
  <si>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</si>
  <si>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</si>
  <si>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</si>
  <si>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</si>
  <si>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</si>
  <si>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</si>
  <si>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</si>
  <si>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</si>
  <si>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</si>
  <si>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</si>
  <si>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</si>
  <si>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</si>
  <si>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</si>
  <si>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</si>
  <si>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</si>
  <si>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</si>
  <si>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</si>
  <si>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</si>
  <si>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</si>
  <si>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</si>
  <si>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</si>
  <si>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</si>
  <si>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</si>
  <si>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</si>
  <si>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</si>
  <si>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</si>
  <si>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</si>
  <si>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</si>
  <si>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</si>
  <si>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</si>
  <si>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</si>
  <si>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</si>
  <si>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</si>
  <si>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</si>
  <si>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</si>
  <si>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</si>
  <si>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</si>
  <si>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</si>
  <si>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</si>
  <si>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</si>
  <si>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</si>
  <si>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</si>
  <si>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</si>
  <si>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</si>
  <si>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</si>
  <si>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</si>
  <si>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</si>
  <si>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</si>
  <si>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</si>
  <si>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</si>
  <si>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</si>
  <si>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</si>
  <si>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</si>
  <si>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</si>
  <si>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</si>
  <si>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</si>
  <si>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</si>
  <si>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</si>
  <si>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</si>
  <si>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</si>
  <si>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</si>
  <si>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</si>
  <si>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</si>
  <si>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</si>
  <si>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</si>
  <si>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</si>
  <si>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</si>
  <si>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</si>
  <si>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</si>
  <si>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</si>
  <si>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</si>
  <si>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</si>
  <si>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</si>
  <si>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</si>
  <si>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</si>
  <si>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</si>
  <si>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</si>
  <si>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</si>
  <si>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</si>
  <si>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</si>
  <si>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</si>
  <si>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</si>
  <si>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</si>
  <si>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</si>
  <si>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</si>
  <si>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</si>
  <si>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</si>
  <si>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</si>
  <si>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</si>
  <si>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</si>
  <si>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</si>
  <si>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</si>
  <si>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</si>
  <si>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</si>
  <si>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</si>
  <si>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</si>
  <si>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</si>
  <si>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</si>
  <si>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</si>
  <si>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</si>
  <si>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</si>
  <si>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</si>
  <si>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</si>
  <si>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</si>
  <si>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</si>
  <si>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</si>
  <si>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</si>
  <si>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</si>
  <si>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</si>
  <si>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</si>
  <si>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</si>
  <si>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</si>
  <si>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</si>
  <si>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</si>
  <si>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</si>
  <si>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</si>
  <si>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</si>
  <si>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</si>
  <si>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</si>
  <si>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</si>
  <si>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</si>
  <si>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</si>
  <si>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</si>
  <si>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</si>
  <si>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</si>
  <si>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</si>
  <si>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</si>
  <si>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</si>
  <si>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</si>
  <si>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</si>
  <si>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</si>
  <si>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</si>
  <si>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</si>
  <si>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</si>
  <si>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</si>
  <si>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</si>
  <si>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</si>
  <si>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</si>
  <si>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</si>
  <si>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</si>
  <si>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</si>
  <si>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</si>
  <si>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</si>
  <si>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</si>
  <si>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</si>
  <si>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</si>
  <si>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</si>
  <si>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</si>
  <si>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</si>
  <si>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</si>
  <si>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</si>
  <si>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</si>
  <si>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</si>
  <si>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</si>
  <si>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</si>
  <si>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</si>
  <si>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</si>
  <si>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</si>
  <si>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</si>
  <si>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</si>
  <si>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</si>
  <si>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</si>
  <si>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</si>
  <si>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</si>
  <si>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</si>
  <si>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</si>
  <si>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</si>
  <si>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</si>
  <si>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</si>
  <si>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</si>
  <si>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</si>
  <si>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</si>
  <si>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</si>
  <si>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</si>
  <si>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</si>
  <si>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</si>
  <si>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</si>
  <si>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</si>
  <si>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</si>
  <si>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</si>
  <si>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</si>
  <si>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</si>
  <si>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</si>
  <si>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</si>
  <si>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</si>
  <si>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</si>
  <si>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</si>
  <si>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</si>
  <si>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</si>
  <si>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</si>
  <si>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</si>
  <si>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</si>
  <si>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</si>
  <si>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</si>
  <si>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</si>
  <si>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</si>
  <si>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</si>
  <si>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</si>
  <si>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</si>
  <si>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</si>
  <si>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</si>
  <si>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</si>
  <si>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</si>
  <si>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</si>
  <si>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</si>
  <si>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</si>
  <si>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</si>
  <si>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</si>
  <si>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</si>
  <si>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</si>
  <si>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</si>
  <si>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</si>
  <si>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</si>
  <si>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</si>
  <si>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</si>
  <si>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</si>
  <si>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</si>
  <si>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</si>
  <si>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</si>
  <si>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</si>
  <si>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</si>
  <si>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</si>
  <si>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</si>
  <si>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</si>
  <si>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</si>
  <si>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</si>
  <si>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</si>
  <si>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</si>
  <si>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</si>
  <si>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</si>
  <si>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</si>
  <si>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</si>
  <si>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</si>
  <si>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</si>
  <si>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</si>
  <si>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</si>
  <si>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</si>
  <si>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</si>
  <si>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</si>
  <si>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</si>
  <si>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</si>
  <si>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</si>
  <si>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</si>
  <si>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</si>
  <si>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</si>
  <si>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</si>
  <si>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</si>
  <si>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</si>
  <si>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</si>
  <si>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</si>
  <si>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</si>
  <si>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</si>
  <si>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</si>
  <si>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</si>
  <si>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</si>
  <si>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</si>
  <si>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</si>
  <si>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</si>
  <si>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</si>
  <si>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</si>
  <si>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</si>
  <si>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</si>
  <si>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</si>
  <si>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</si>
  <si>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</si>
  <si>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</si>
  <si>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</si>
  <si>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</si>
  <si>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</si>
  <si>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</si>
  <si>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</si>
  <si>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</si>
  <si>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</si>
  <si>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</si>
  <si>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</si>
  <si>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</si>
  <si>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</si>
  <si>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</si>
  <si>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</si>
  <si>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</si>
  <si>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</si>
  <si>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</si>
  <si>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</si>
  <si>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</si>
  <si>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</si>
  <si>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</si>
  <si>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</si>
  <si>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</si>
  <si>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</si>
  <si>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</si>
  <si>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</si>
  <si>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</si>
  <si>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</si>
  <si>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</si>
  <si>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</si>
  <si>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</si>
  <si>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</si>
  <si>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</si>
  <si>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</si>
  <si>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</si>
  <si>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</si>
  <si>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</si>
  <si>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</si>
  <si>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</si>
  <si>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</si>
  <si>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</si>
  <si>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</si>
  <si>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</si>
  <si>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</si>
  <si>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</si>
  <si>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</si>
  <si>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</si>
  <si>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</si>
  <si>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</si>
  <si>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</si>
  <si>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</si>
  <si>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</si>
  <si>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</si>
  <si>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</si>
  <si>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</si>
  <si>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</si>
  <si>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</si>
  <si>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</si>
  <si>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</si>
  <si>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</si>
  <si>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</si>
  <si>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</si>
  <si>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</si>
  <si>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</si>
  <si>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</si>
  <si>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</si>
  <si>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</si>
  <si>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</si>
  <si>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</si>
  <si>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</si>
  <si>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</si>
  <si>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</si>
  <si>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</si>
  <si>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</si>
  <si>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</si>
  <si>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</si>
  <si>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</si>
  <si>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</si>
  <si>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</si>
  <si>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</si>
  <si>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</si>
  <si>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</si>
  <si>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</si>
  <si>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</si>
  <si>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</si>
  <si>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</si>
  <si>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</si>
  <si>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</si>
  <si>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</si>
  <si>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</si>
  <si>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</si>
  <si>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</si>
  <si>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</si>
  <si>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</si>
  <si>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</si>
  <si>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</si>
  <si>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</si>
  <si>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</si>
  <si>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</si>
  <si>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</si>
  <si>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</si>
  <si>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</si>
  <si>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</si>
  <si>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</si>
  <si>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</si>
  <si>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</si>
  <si>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</si>
  <si>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</si>
  <si>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</si>
  <si>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</si>
  <si>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</si>
  <si>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</si>
  <si>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</si>
  <si>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</si>
  <si>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</si>
  <si>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</si>
  <si>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</si>
  <si>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</si>
  <si>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</si>
  <si>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</si>
  <si>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</si>
  <si>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</si>
  <si>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</si>
  <si>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</si>
  <si>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</si>
  <si>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</si>
  <si>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</si>
  <si>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</si>
  <si>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</si>
  <si>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</si>
  <si>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</si>
  <si>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</si>
  <si>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</si>
  <si>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</si>
  <si>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</si>
  <si>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</si>
  <si>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</si>
  <si>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</si>
  <si>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</si>
  <si>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</si>
  <si>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</si>
  <si>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</si>
  <si>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</si>
  <si>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</si>
  <si>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</si>
  <si>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</si>
  <si>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</si>
  <si>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</si>
  <si>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</si>
  <si>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</si>
  <si>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</si>
  <si>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</si>
  <si>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</si>
  <si>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</si>
  <si>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</si>
  <si>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</si>
  <si>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</si>
  <si>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</si>
  <si>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</si>
  <si>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</si>
  <si>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</si>
  <si>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</si>
  <si>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</si>
  <si>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</si>
  <si>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</si>
  <si>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</si>
  <si>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</si>
  <si>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</si>
  <si>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</si>
  <si>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</si>
  <si>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</si>
  <si>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</si>
  <si>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</si>
  <si>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</si>
  <si>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</si>
  <si>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</si>
  <si>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</si>
  <si>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</si>
  <si>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</si>
  <si>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</si>
  <si>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</si>
  <si>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</si>
  <si>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</si>
  <si>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</si>
  <si>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</si>
  <si>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</si>
  <si>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</si>
  <si>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</si>
  <si>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</si>
  <si>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</si>
  <si>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</si>
  <si>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</si>
  <si>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</si>
  <si>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</si>
  <si>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</si>
  <si>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</si>
  <si>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</si>
  <si>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</si>
  <si>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</si>
  <si>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</si>
  <si>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</si>
  <si>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</si>
  <si>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</si>
  <si>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</si>
  <si>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</si>
  <si>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</si>
  <si>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</si>
  <si>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</si>
  <si>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</si>
  <si>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</si>
  <si>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</si>
  <si>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</si>
  <si>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</si>
  <si>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</si>
  <si>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</si>
  <si>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</si>
  <si>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</si>
  <si>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</si>
  <si>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</si>
  <si>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</si>
  <si>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</si>
  <si>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</si>
  <si>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</si>
  <si>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</si>
  <si>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</si>
  <si>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</si>
  <si>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</si>
  <si>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</si>
  <si>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</si>
  <si>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</si>
  <si>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</si>
  <si>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</si>
  <si>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</si>
  <si>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</si>
  <si>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</si>
  <si>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</si>
  <si>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</si>
  <si>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</si>
  <si>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</si>
  <si>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</si>
  <si>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</si>
  <si>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</si>
  <si>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</si>
  <si>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</si>
  <si>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</si>
  <si>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</si>
  <si>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</si>
  <si>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</si>
  <si>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</si>
  <si>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</si>
  <si>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</si>
  <si>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</si>
  <si>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</si>
  <si>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</si>
  <si>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</si>
  <si>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</si>
  <si>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</si>
  <si>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</si>
  <si>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</si>
  <si>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</si>
  <si>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</si>
  <si>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</si>
  <si>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</si>
  <si>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</si>
  <si>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</si>
  <si>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</si>
  <si>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</si>
  <si>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</si>
  <si>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</si>
  <si>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</si>
  <si>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</si>
  <si>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</si>
  <si>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</si>
  <si>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</si>
  <si>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</si>
  <si>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</si>
  <si>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</si>
  <si>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</si>
  <si>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</si>
  <si>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</si>
  <si>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</si>
  <si>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</si>
  <si>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</si>
  <si>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</si>
  <si>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</si>
  <si>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</si>
  <si>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</si>
  <si>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</si>
  <si>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</si>
  <si>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</si>
  <si>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</si>
  <si>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</si>
  <si>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</si>
  <si>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</si>
  <si>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</si>
  <si>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</si>
  <si>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</si>
  <si>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</si>
  <si>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</si>
  <si>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</si>
  <si>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</si>
  <si>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</si>
  <si>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</si>
  <si>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</si>
  <si>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</si>
  <si>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</si>
  <si>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</si>
  <si>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</si>
  <si>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</si>
  <si>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</si>
  <si>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</si>
  <si>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</si>
  <si>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</si>
  <si>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</si>
  <si>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</si>
  <si>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</si>
  <si>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</si>
  <si>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</si>
  <si>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</si>
  <si>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</si>
  <si>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</si>
  <si>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</si>
  <si>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</si>
  <si>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</si>
  <si>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</si>
  <si>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</si>
  <si>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</si>
  <si>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</si>
  <si>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</si>
  <si>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</si>
  <si>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</si>
  <si>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</si>
  <si>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</si>
  <si>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</si>
  <si>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</si>
  <si>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</si>
  <si>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</si>
  <si>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</si>
  <si>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</si>
  <si>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</si>
  <si>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</si>
  <si>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</si>
  <si>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</si>
  <si>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</si>
  <si>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</si>
  <si>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</si>
  <si>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</si>
  <si>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</si>
  <si>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</si>
  <si>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</si>
  <si>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</si>
  <si>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</si>
  <si>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</si>
  <si>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</si>
  <si>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</si>
  <si>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</si>
  <si>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</si>
  <si>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</si>
  <si>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</si>
  <si>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</si>
  <si>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</si>
  <si>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</si>
  <si>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</si>
  <si>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</si>
  <si>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</si>
  <si>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</si>
  <si>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</si>
  <si>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</si>
  <si>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</si>
  <si>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</si>
  <si>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</si>
  <si>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</si>
  <si>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</si>
  <si>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</si>
  <si>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</si>
  <si>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</si>
  <si>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</si>
  <si>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</si>
  <si>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</si>
  <si>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</si>
  <si>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</si>
  <si>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</si>
  <si>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</si>
  <si>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</si>
  <si>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</si>
  <si>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</si>
  <si>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</si>
  <si>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</si>
  <si>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</si>
  <si>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</si>
  <si>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</si>
  <si>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</si>
  <si>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</si>
  <si>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</si>
  <si>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</si>
  <si>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</si>
  <si>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</si>
  <si>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</si>
  <si>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</si>
  <si>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</si>
  <si>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</si>
  <si>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</si>
  <si>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</si>
  <si>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</si>
  <si>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</si>
  <si>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</si>
  <si>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</si>
  <si>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</si>
  <si>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</si>
  <si>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</si>
  <si>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</si>
  <si>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</si>
  <si>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</si>
  <si>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</si>
  <si>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</si>
  <si>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</si>
  <si>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</si>
  <si>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</si>
  <si>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</si>
  <si>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</si>
  <si>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</si>
  <si>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</si>
  <si>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</si>
  <si>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</si>
  <si>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</si>
  <si>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</si>
  <si>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</si>
  <si>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</si>
  <si>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</si>
  <si>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</si>
  <si>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</si>
  <si>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</si>
  <si>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</si>
  <si>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</si>
  <si>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</si>
  <si>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</si>
  <si>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</si>
  <si>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</si>
  <si>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</si>
  <si>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</si>
  <si>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</si>
  <si>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</si>
  <si>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</si>
  <si>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</si>
  <si>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</si>
  <si>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</si>
  <si>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</si>
  <si>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</si>
  <si>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</si>
  <si>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</si>
  <si>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</si>
  <si>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</si>
  <si>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</si>
  <si>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</si>
  <si>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</si>
  <si>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</si>
  <si>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</si>
  <si>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</si>
  <si>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</si>
  <si>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</si>
  <si>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</si>
  <si>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</si>
  <si>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</si>
  <si>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</si>
  <si>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</si>
  <si>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</si>
  <si>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</si>
  <si>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</si>
  <si>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</si>
  <si>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</si>
  <si>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</si>
  <si>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</si>
  <si>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</si>
  <si>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</si>
  <si>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</si>
  <si>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</si>
  <si>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</si>
  <si>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</si>
  <si>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</si>
  <si>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</si>
  <si>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</si>
  <si>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</si>
  <si>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</si>
  <si>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</si>
  <si>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</si>
  <si>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</si>
  <si>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</si>
  <si>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</si>
  <si>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</si>
  <si>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</si>
  <si>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</si>
  <si>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</si>
  <si>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</si>
  <si>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</si>
  <si>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</si>
  <si>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</si>
  <si>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</si>
  <si>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</si>
  <si>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</si>
  <si>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</si>
  <si>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</si>
  <si>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</si>
  <si>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</si>
  <si>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</si>
  <si>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</si>
  <si>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</si>
  <si>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</si>
  <si>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</si>
  <si>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</si>
  <si>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</si>
  <si>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</si>
  <si>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</si>
  <si>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</si>
  <si>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</si>
  <si>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</si>
  <si>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</si>
  <si>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</si>
  <si>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</si>
  <si>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</si>
  <si>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</si>
  <si>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</si>
  <si>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</si>
  <si>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</si>
  <si>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</si>
  <si>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</si>
  <si>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</si>
  <si>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</si>
  <si>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</si>
  <si>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</si>
  <si>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</si>
  <si>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</si>
  <si>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</si>
  <si>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</si>
  <si>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</si>
  <si>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</si>
  <si>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</si>
  <si>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</si>
  <si>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</si>
  <si>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</si>
  <si>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</si>
  <si>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</si>
  <si>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</si>
  <si>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</si>
  <si>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</si>
  <si>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</si>
  <si>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</si>
  <si>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</si>
  <si>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</si>
  <si>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</si>
  <si>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</si>
  <si>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</si>
  <si>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</si>
  <si>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</si>
  <si>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</si>
  <si>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</si>
  <si>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</si>
  <si>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</si>
  <si>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</si>
  <si>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</si>
  <si>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</si>
  <si>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</si>
  <si>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</si>
  <si>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</si>
  <si>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</si>
  <si>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</si>
  <si>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</si>
  <si>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</si>
  <si>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</si>
  <si>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</si>
  <si>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</si>
  <si>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</si>
  <si>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</si>
  <si>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</si>
  <si>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</si>
  <si>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</si>
  <si>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</si>
  <si>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</si>
  <si>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</si>
  <si>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</si>
  <si>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</si>
  <si>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</si>
  <si>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</si>
  <si>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</si>
  <si>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</si>
  <si>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</si>
  <si>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</si>
  <si>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</si>
  <si>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</si>
  <si>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</si>
  <si>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</si>
  <si>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</si>
  <si>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</si>
  <si>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</si>
  <si>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</si>
  <si>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</si>
  <si>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</si>
  <si>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</si>
  <si>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</si>
  <si>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</si>
  <si>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</si>
  <si>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</si>
  <si>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</si>
  <si>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</si>
  <si>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</si>
  <si>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</si>
  <si>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</si>
  <si>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</si>
  <si>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</si>
  <si>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</si>
  <si>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</si>
  <si>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</si>
  <si>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</si>
  <si>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</si>
  <si>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</si>
  <si>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</si>
  <si>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</si>
  <si>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</si>
  <si>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</si>
  <si>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</si>
  <si>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</si>
  <si>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</si>
  <si>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</si>
  <si>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</si>
  <si>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</si>
  <si>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</si>
  <si>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</si>
  <si>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</si>
  <si>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</si>
  <si>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</si>
  <si>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</si>
  <si>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</si>
  <si>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</si>
  <si>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</si>
  <si>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</si>
  <si>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</si>
  <si>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</si>
  <si>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</si>
  <si>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</si>
  <si>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</si>
  <si>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</si>
  <si>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</si>
  <si>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</si>
  <si>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</si>
  <si>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</si>
  <si>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</si>
  <si>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</si>
  <si>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</si>
  <si>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</si>
  <si>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</si>
  <si>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</si>
  <si>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</si>
  <si>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</si>
  <si>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</si>
  <si>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</si>
  <si>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</si>
  <si>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</si>
  <si>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</si>
  <si>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</si>
  <si>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</si>
  <si>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</si>
  <si>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</si>
  <si>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</si>
  <si>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</si>
  <si>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</si>
  <si>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</si>
  <si>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</si>
  <si>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</si>
  <si>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</si>
  <si>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</si>
  <si>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</si>
  <si>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</si>
  <si>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</si>
  <si>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</si>
  <si>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</si>
  <si>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</si>
  <si>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</si>
  <si>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</si>
  <si>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</si>
  <si>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</si>
  <si>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</si>
  <si>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</si>
  <si>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</si>
  <si>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</si>
  <si>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</si>
  <si>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</si>
  <si>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</si>
  <si>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</si>
  <si>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</si>
  <si>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</si>
  <si>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</si>
  <si>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</si>
  <si>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</si>
  <si>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</si>
  <si>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</si>
  <si>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</si>
  <si>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</si>
  <si>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</si>
  <si>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</si>
  <si>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</si>
  <si>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</si>
  <si>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</si>
  <si>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</si>
  <si>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</si>
  <si>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</si>
  <si>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</si>
  <si>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</si>
  <si>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</si>
  <si>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</si>
  <si>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</si>
  <si>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</si>
  <si>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</si>
  <si>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</si>
  <si>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</si>
  <si>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</si>
  <si>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</si>
  <si>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</si>
  <si>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</si>
  <si>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</si>
  <si>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</si>
  <si>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</si>
  <si>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</si>
  <si>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</si>
  <si>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</si>
  <si>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</si>
  <si>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</si>
  <si>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</si>
  <si>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</si>
  <si>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</si>
  <si>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</si>
  <si>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</si>
  <si>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</si>
  <si>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</si>
  <si>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</si>
  <si>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</si>
  <si>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</si>
  <si>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</si>
  <si>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</si>
  <si>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</si>
  <si>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</si>
  <si>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</si>
  <si>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</si>
  <si>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</si>
  <si>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</si>
  <si>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</si>
  <si>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</si>
  <si>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</si>
  <si>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</si>
  <si>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</si>
  <si>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</si>
  <si>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</si>
  <si>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</si>
  <si>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</si>
  <si>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</si>
  <si>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</si>
  <si>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</si>
  <si>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</si>
  <si>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</si>
  <si>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</si>
  <si>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</si>
  <si>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</si>
  <si>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</si>
  <si>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</si>
  <si>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</si>
  <si>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</si>
  <si>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</si>
  <si>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</si>
  <si>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</si>
  <si>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</si>
  <si>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</si>
  <si>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</si>
  <si>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</si>
  <si>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</si>
  <si>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</si>
  <si>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</si>
  <si>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</si>
  <si>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</si>
  <si>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</si>
  <si>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</si>
  <si>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</si>
  <si>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</si>
  <si>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</si>
  <si>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</si>
  <si>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</si>
  <si>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</si>
  <si>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</si>
  <si>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</si>
  <si>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</si>
  <si>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</si>
  <si>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</si>
  <si>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</si>
  <si>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</si>
  <si>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</si>
  <si>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</si>
  <si>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</si>
  <si>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</si>
  <si>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</si>
  <si>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</si>
  <si>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</si>
  <si>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</si>
  <si>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</si>
  <si>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</si>
  <si>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</si>
  <si>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</si>
  <si>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</si>
  <si>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</si>
  <si>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</si>
  <si>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</si>
  <si>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</si>
  <si>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</si>
  <si>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</si>
  <si>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</si>
  <si>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</si>
  <si>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</si>
  <si>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</si>
  <si>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</si>
  <si>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</si>
  <si>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</si>
  <si>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</si>
  <si>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</si>
  <si>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</si>
  <si>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</si>
  <si>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</si>
  <si>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</si>
  <si>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</si>
  <si>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</si>
  <si>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</si>
  <si>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</si>
  <si>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</si>
  <si>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</si>
  <si>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</si>
  <si>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</si>
  <si>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</si>
  <si>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</si>
  <si>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</si>
  <si>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</si>
  <si>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</si>
  <si>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</si>
  <si>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</si>
  <si>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</si>
  <si>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</si>
  <si>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</si>
  <si>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</si>
  <si>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</si>
  <si>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</si>
  <si>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</si>
  <si>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</si>
  <si>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</si>
  <si>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</si>
  <si>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</si>
  <si>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</si>
  <si>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</si>
  <si>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</si>
  <si>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</si>
  <si>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</si>
  <si>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</si>
  <si>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</si>
  <si>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</si>
  <si>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</si>
  <si>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</si>
  <si>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</si>
  <si>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</si>
  <si>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</si>
  <si>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</si>
  <si>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</si>
  <si>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</si>
  <si>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</si>
  <si>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</si>
  <si>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</si>
  <si>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</si>
  <si>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</si>
  <si>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</si>
  <si>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</si>
  <si>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</si>
  <si>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</si>
  <si>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</si>
  <si>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</si>
  <si>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</si>
  <si>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</si>
  <si>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</si>
  <si>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</si>
  <si>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</si>
  <si>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</si>
  <si>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</si>
  <si>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</si>
  <si>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</si>
  <si>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</si>
  <si>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</si>
  <si>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</si>
  <si>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</si>
  <si>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</si>
  <si>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</si>
  <si>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</si>
  <si>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</si>
  <si>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</si>
  <si>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</si>
  <si>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</si>
  <si>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</si>
  <si>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</si>
  <si>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</si>
  <si>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</si>
  <si>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</si>
  <si>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</si>
  <si>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</si>
  <si>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</si>
  <si>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</si>
  <si>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</si>
  <si>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</si>
  <si>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</si>
  <si>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</si>
  <si>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</si>
  <si>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</si>
  <si>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</si>
  <si>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</si>
  <si>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</si>
  <si>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</si>
  <si>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</si>
  <si>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</si>
  <si>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</si>
  <si>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</si>
  <si>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</si>
  <si>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</si>
  <si>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</si>
  <si>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</si>
  <si>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</si>
  <si>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</si>
  <si>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</si>
  <si>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</si>
  <si>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</si>
  <si>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</si>
  <si>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</si>
  <si>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</si>
  <si>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</si>
  <si>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</si>
  <si>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</si>
  <si>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</si>
  <si>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</si>
  <si>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</si>
  <si>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</si>
  <si>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</si>
  <si>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</si>
  <si>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</si>
  <si>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</si>
  <si>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</si>
  <si>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</si>
  <si>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</si>
  <si>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</si>
  <si>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</si>
  <si>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</si>
  <si>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</si>
  <si>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</si>
  <si>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</si>
  <si>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</si>
  <si>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</si>
  <si>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</si>
  <si>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</si>
  <si>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</si>
  <si>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</si>
  <si>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</si>
  <si>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</si>
  <si>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</si>
  <si>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</si>
  <si>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</si>
  <si>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</si>
  <si>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</si>
  <si>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</si>
  <si>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</si>
  <si>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</si>
  <si>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</si>
  <si>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</si>
  <si>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</si>
  <si>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</si>
  <si>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</si>
  <si>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</si>
  <si>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</si>
  <si>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</si>
  <si>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</si>
  <si>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</si>
  <si>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</si>
  <si>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</si>
  <si>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</si>
  <si>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</si>
  <si>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</si>
  <si>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</si>
  <si>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</si>
  <si>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</si>
  <si>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</si>
  <si>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</si>
  <si>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</si>
  <si>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</si>
  <si>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</si>
  <si>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</si>
  <si>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</si>
  <si>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</si>
  <si>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</si>
  <si>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</si>
  <si>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</si>
  <si>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</si>
  <si>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</si>
  <si>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</si>
  <si>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</si>
  <si>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</si>
  <si>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</si>
  <si>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</si>
  <si>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</si>
  <si>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</si>
  <si>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</si>
  <si>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</si>
  <si>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</si>
  <si>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</si>
  <si>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</si>
  <si>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</si>
  <si>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</si>
  <si>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</si>
  <si>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</si>
  <si>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</si>
  <si>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</si>
  <si>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</si>
  <si>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</si>
  <si>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</si>
  <si>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</si>
  <si>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</si>
  <si>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</si>
  <si>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</si>
  <si>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</si>
  <si>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</si>
  <si>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</si>
  <si>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</si>
  <si>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</si>
  <si>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</si>
  <si>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</si>
  <si>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</si>
  <si>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</si>
  <si>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</si>
  <si>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</si>
  <si>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</si>
  <si>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</si>
  <si>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</si>
  <si>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</si>
  <si>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</si>
  <si>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</si>
  <si>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</si>
  <si>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</si>
  <si>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</si>
  <si>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</si>
  <si>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</si>
  <si>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</si>
  <si>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</si>
  <si>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</si>
  <si>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</si>
  <si>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</si>
  <si>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</si>
  <si>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</si>
  <si>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</si>
  <si>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</si>
  <si>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</si>
  <si>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</si>
  <si>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</si>
  <si>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</si>
  <si>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</si>
  <si>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</si>
  <si>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</si>
  <si>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</si>
  <si>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</si>
  <si>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</si>
  <si>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</si>
  <si>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</si>
  <si>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</si>
  <si>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</si>
  <si>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</si>
  <si>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</si>
  <si>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</si>
  <si>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</si>
  <si>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</si>
  <si>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</si>
  <si>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</si>
  <si>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</si>
  <si>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</si>
  <si>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</si>
  <si>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</si>
  <si>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</si>
  <si>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</si>
  <si>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</si>
  <si>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</si>
  <si>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</si>
  <si>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</si>
  <si>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</si>
  <si>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</si>
  <si>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</si>
  <si>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</si>
  <si>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</si>
  <si>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</si>
  <si>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</si>
  <si>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</si>
  <si>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</si>
  <si>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</si>
  <si>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</si>
  <si>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</si>
  <si>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</si>
  <si>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</si>
  <si>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</si>
  <si>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</si>
  <si>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</si>
  <si>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</si>
  <si>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</si>
  <si>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</si>
  <si>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</si>
  <si>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</si>
  <si>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</si>
  <si>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</si>
  <si>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</si>
  <si>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</si>
  <si>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</si>
  <si>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</si>
  <si>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</si>
  <si>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</si>
  <si>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</si>
  <si>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</si>
  <si>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</si>
  <si>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</si>
  <si>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</si>
  <si>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</si>
  <si>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</si>
  <si>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</si>
  <si>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</si>
  <si>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</si>
  <si>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</si>
  <si>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</si>
  <si>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</si>
  <si>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</si>
  <si>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</si>
  <si>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</si>
  <si>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</si>
  <si>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</si>
  <si>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</si>
  <si>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</si>
  <si>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</si>
  <si>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</si>
  <si>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</si>
  <si>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</si>
  <si>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</si>
  <si>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</si>
  <si>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</si>
  <si>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</si>
  <si>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</si>
  <si>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</si>
  <si>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</si>
  <si>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</si>
  <si>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</si>
  <si>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</si>
  <si>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</si>
  <si>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</si>
  <si>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</si>
  <si>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</si>
  <si>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</si>
  <si>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</si>
  <si>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</si>
  <si>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</si>
  <si>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</si>
  <si>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</si>
  <si>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</si>
  <si>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</si>
  <si>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</si>
  <si>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</si>
  <si>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</si>
  <si>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</si>
  <si>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</si>
  <si>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</si>
  <si>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</si>
  <si>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</si>
  <si>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</si>
  <si>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</si>
  <si>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</si>
  <si>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</si>
  <si>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</si>
  <si>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</si>
  <si>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</si>
  <si>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</si>
  <si>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</si>
  <si>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</si>
  <si>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</si>
  <si>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</si>
  <si>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</si>
  <si>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</si>
  <si>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</si>
  <si>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</si>
  <si>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</si>
  <si>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</si>
  <si>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</si>
  <si>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</si>
  <si>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</si>
  <si>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</si>
  <si>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</si>
  <si>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</si>
  <si>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</si>
  <si>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</si>
  <si>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</si>
  <si>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</si>
  <si>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</si>
  <si>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</si>
  <si>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</si>
  <si>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</si>
  <si>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</si>
  <si>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</si>
  <si>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</si>
  <si>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</si>
  <si>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</si>
  <si>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</si>
  <si>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</si>
  <si>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</si>
  <si>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</si>
  <si>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</si>
  <si>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</si>
  <si>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</si>
  <si>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</si>
  <si>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</si>
  <si>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</si>
  <si>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</si>
  <si>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</si>
  <si>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</si>
  <si>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</si>
  <si>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</si>
  <si>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</si>
  <si>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</si>
  <si>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</si>
  <si>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</si>
  <si>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</si>
  <si>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</si>
  <si>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</si>
  <si>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</si>
  <si>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</si>
  <si>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</si>
  <si>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</si>
  <si>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</si>
  <si>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</si>
  <si>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</si>
  <si>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</si>
  <si>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</si>
  <si>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</si>
  <si>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</si>
  <si>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</si>
  <si>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</si>
  <si>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</si>
  <si>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</si>
  <si>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</si>
  <si>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</si>
  <si>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</si>
  <si>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</si>
  <si>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</si>
  <si>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</si>
  <si>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</si>
  <si>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</si>
  <si>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</si>
  <si>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</si>
  <si>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</si>
  <si>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</si>
  <si>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</si>
  <si>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</si>
  <si>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</si>
  <si>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</si>
  <si>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</si>
  <si>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</si>
  <si>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</si>
  <si>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</si>
  <si>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</si>
  <si>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</si>
  <si>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</si>
  <si>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</si>
  <si>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</si>
  <si>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</si>
  <si>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</si>
  <si>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</si>
  <si>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</si>
  <si>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</si>
  <si>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</si>
  <si>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</si>
  <si>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</si>
  <si>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</si>
  <si>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</si>
  <si>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</si>
  <si>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</si>
  <si>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</si>
  <si>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</si>
  <si>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</si>
  <si>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</si>
  <si>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</si>
  <si>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</si>
  <si>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</si>
  <si>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</si>
  <si>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</si>
  <si>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</si>
  <si>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</si>
  <si>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</si>
  <si>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</si>
  <si>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</si>
  <si>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</si>
  <si>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</si>
  <si>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</si>
  <si>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</si>
  <si>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</si>
  <si>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</si>
  <si>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</si>
  <si>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</si>
  <si>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</si>
  <si>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</si>
  <si>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</si>
  <si>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</si>
  <si>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</si>
  <si>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</si>
  <si>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</si>
  <si>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</si>
  <si>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</si>
  <si>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</si>
  <si>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</si>
  <si>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</si>
  <si>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</si>
  <si>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</si>
  <si>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</si>
  <si>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</si>
  <si>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</si>
  <si>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</si>
  <si>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</si>
  <si>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</si>
  <si>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</si>
  <si>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</si>
  <si>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</si>
  <si>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</si>
  <si>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</si>
  <si>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</si>
  <si>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</si>
  <si>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</si>
  <si>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</si>
  <si>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</si>
  <si>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</si>
  <si>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</si>
  <si>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</si>
  <si>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</si>
  <si>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</si>
  <si>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</si>
  <si>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</si>
  <si>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</si>
  <si>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</si>
  <si>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</si>
  <si>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</si>
  <si>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</si>
  <si>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</si>
  <si>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</si>
  <si>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</si>
  <si>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</si>
  <si>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</si>
  <si>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</si>
  <si>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</si>
  <si>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</si>
  <si>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</si>
  <si>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</si>
  <si>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</si>
  <si>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</si>
  <si>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</si>
  <si>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</si>
  <si>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</si>
  <si>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</si>
  <si>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</si>
  <si>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</si>
  <si>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</si>
  <si>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</si>
  <si>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</si>
  <si>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</si>
  <si>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</si>
  <si>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</si>
  <si>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</si>
  <si>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</si>
  <si>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</si>
  <si>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</si>
  <si>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</si>
  <si>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</si>
  <si>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</si>
  <si>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</si>
  <si>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</si>
  <si>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</si>
  <si>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</si>
  <si>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</si>
  <si>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</si>
  <si>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</si>
  <si>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</si>
  <si>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</si>
  <si>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</si>
  <si>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</si>
  <si>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</si>
  <si>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</si>
  <si>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</si>
  <si>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</si>
  <si>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</si>
  <si>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</si>
  <si>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</si>
  <si>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</si>
  <si>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</si>
  <si>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</si>
  <si>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</si>
  <si>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</si>
  <si>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</si>
  <si>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</si>
  <si>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</si>
  <si>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</si>
  <si>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</si>
  <si>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</si>
  <si>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</si>
  <si>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</si>
  <si>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</si>
  <si>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</si>
  <si>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</si>
  <si>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</si>
  <si>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</si>
  <si>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</si>
  <si>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</si>
  <si>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</si>
  <si>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</si>
  <si>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</si>
  <si>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</si>
  <si>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</si>
  <si>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</si>
  <si>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</si>
  <si>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</si>
  <si>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</si>
  <si>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</si>
  <si>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</si>
  <si>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</si>
  <si>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</si>
  <si>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</si>
  <si>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</si>
  <si>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</si>
  <si>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</si>
  <si>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</si>
  <si>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</si>
  <si>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</si>
  <si>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</si>
  <si>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</si>
  <si>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</si>
  <si>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</si>
  <si>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</si>
  <si>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</si>
  <si>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</si>
  <si>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</si>
  <si>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</si>
  <si>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</si>
  <si>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</si>
  <si>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</si>
  <si>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</si>
  <si>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</si>
  <si>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</si>
  <si>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</si>
  <si>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</si>
  <si>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</si>
  <si>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</si>
  <si>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</si>
  <si>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</si>
  <si>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</si>
  <si>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</si>
  <si>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</si>
  <si>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</si>
  <si>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</si>
  <si>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</si>
  <si>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</si>
  <si>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</si>
  <si>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</si>
  <si>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</si>
  <si>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</si>
  <si>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</si>
  <si>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</si>
  <si>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</si>
  <si>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</si>
  <si>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</si>
  <si>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</si>
  <si>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</si>
  <si>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</si>
  <si>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</si>
  <si>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</si>
  <si>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</si>
  <si>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</si>
  <si>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</si>
  <si>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</si>
  <si>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</si>
  <si>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</si>
  <si>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</si>
  <si>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</si>
  <si>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</si>
  <si>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</si>
  <si>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</si>
  <si>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</si>
  <si>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</si>
  <si>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</si>
  <si>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</si>
  <si>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</si>
  <si>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</si>
  <si>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</si>
  <si>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</si>
  <si>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</si>
  <si>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</si>
  <si>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</si>
  <si>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</si>
  <si>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</si>
  <si>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</si>
  <si>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</si>
  <si>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</si>
  <si>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</si>
  <si>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</si>
  <si>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</si>
  <si>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</si>
  <si>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</si>
  <si>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</si>
  <si>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</si>
  <si>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</si>
  <si>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</si>
  <si>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</si>
  <si>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</si>
  <si>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</si>
  <si>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</si>
  <si>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</si>
  <si>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</si>
  <si>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</si>
  <si>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</si>
  <si>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</si>
  <si>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</si>
  <si>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</si>
  <si>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</si>
  <si>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</si>
  <si>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</si>
  <si>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</si>
  <si>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</si>
  <si>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</si>
  <si>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</si>
  <si>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</si>
  <si>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</si>
  <si>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</si>
  <si>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</si>
  <si>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</si>
  <si>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</si>
  <si>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</si>
  <si>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</si>
  <si>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</si>
  <si>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</si>
  <si>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</si>
  <si>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</si>
  <si>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</si>
  <si>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</si>
  <si>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</si>
  <si>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</si>
  <si>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</si>
  <si>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</si>
  <si>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</si>
  <si>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</si>
  <si>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</si>
  <si>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</si>
  <si>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</si>
  <si>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</si>
  <si>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</si>
  <si>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</si>
  <si>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</si>
  <si>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</si>
  <si>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</si>
  <si>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</si>
  <si>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</si>
  <si>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</si>
  <si>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</si>
  <si>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</si>
  <si>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</si>
  <si>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</si>
  <si>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</si>
  <si>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</si>
  <si>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</si>
  <si>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</si>
  <si>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</si>
  <si>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</si>
  <si>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</si>
  <si>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</si>
  <si>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</si>
  <si>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</si>
  <si>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</si>
  <si>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</si>
  <si>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</si>
  <si>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</si>
  <si>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</si>
  <si>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</si>
  <si>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</si>
  <si>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</si>
  <si>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</si>
  <si>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</si>
  <si>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</si>
  <si>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</si>
  <si>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</si>
  <si>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</si>
  <si>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</si>
  <si>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</si>
  <si>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</si>
  <si>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</si>
  <si>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</si>
  <si>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</si>
  <si>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</si>
  <si>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</si>
  <si>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</si>
  <si>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</si>
  <si>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</si>
  <si>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</si>
  <si>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</si>
  <si>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</si>
  <si>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</si>
  <si>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</si>
  <si>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</si>
  <si>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</si>
  <si>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</si>
  <si>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</si>
  <si>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</si>
  <si>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</si>
  <si>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</si>
  <si>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</si>
  <si>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</si>
  <si>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</si>
  <si>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</si>
  <si>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</si>
  <si>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</si>
  <si>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</si>
  <si>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</si>
  <si>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</si>
  <si>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</si>
  <si>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</si>
  <si>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</si>
  <si>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</si>
  <si>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</si>
  <si>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</si>
  <si>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</si>
  <si>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</si>
  <si>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</si>
  <si>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</si>
  <si>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</si>
  <si>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</si>
  <si>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</si>
  <si>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</si>
  <si>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</si>
  <si>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</si>
  <si>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</si>
  <si>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</si>
  <si>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</si>
  <si>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</si>
  <si>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</si>
  <si>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</si>
  <si>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</si>
  <si>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</si>
  <si>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</si>
  <si>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</si>
  <si>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</si>
  <si>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</si>
  <si>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</si>
  <si>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</si>
  <si>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</si>
  <si>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</si>
  <si>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</si>
  <si>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</si>
  <si>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</si>
  <si>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</si>
  <si>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</si>
  <si>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</si>
  <si>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</si>
  <si>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</si>
  <si>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</si>
  <si>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</si>
  <si>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</si>
  <si>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</si>
  <si>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</si>
  <si>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</si>
  <si>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</si>
  <si>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</si>
  <si>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</si>
  <si>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</si>
  <si>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</si>
  <si>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</si>
  <si>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</si>
  <si>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</si>
  <si>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</si>
  <si>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</si>
  <si>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</si>
  <si>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</si>
  <si>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</si>
  <si>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</si>
  <si>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</si>
  <si>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</si>
  <si>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</si>
  <si>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</si>
  <si>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</si>
  <si>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</si>
  <si>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</si>
  <si>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</si>
  <si>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</si>
  <si>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</si>
  <si>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</si>
  <si>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</si>
  <si>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</si>
  <si>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</si>
  <si>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</si>
  <si>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</si>
  <si>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</si>
  <si>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</si>
  <si>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</si>
  <si>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</si>
  <si>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</si>
  <si>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</si>
  <si>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</si>
  <si>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</si>
  <si>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</si>
  <si>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</si>
  <si>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</si>
  <si>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</si>
  <si>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</si>
  <si>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</si>
  <si>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</si>
  <si>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</si>
  <si>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</si>
  <si>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</si>
  <si>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</si>
  <si>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</si>
  <si>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</si>
  <si>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</si>
  <si>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</si>
  <si>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</si>
  <si>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</si>
  <si>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</si>
  <si>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</si>
  <si>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</si>
  <si>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</si>
  <si>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</si>
  <si>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</si>
  <si>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</si>
  <si>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</si>
  <si>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</si>
  <si>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</si>
  <si>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</si>
  <si>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</si>
  <si>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</si>
  <si>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</si>
  <si>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</si>
  <si>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</si>
  <si>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</si>
  <si>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</si>
  <si>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</si>
  <si>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</si>
  <si>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</si>
  <si>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</si>
  <si>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</si>
  <si>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</si>
  <si>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</si>
  <si>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</si>
  <si>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</si>
  <si>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</si>
  <si>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</si>
  <si>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</si>
  <si>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</si>
  <si>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</si>
  <si>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</si>
  <si>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</si>
  <si>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</si>
  <si>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</si>
  <si>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</si>
  <si>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</si>
  <si>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</si>
  <si>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</si>
  <si>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</si>
  <si>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</si>
  <si>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</si>
  <si>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</si>
  <si>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</si>
  <si>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</si>
  <si>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</si>
  <si>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</si>
  <si>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</si>
  <si>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</si>
  <si>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</si>
  <si>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</si>
  <si>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</si>
  <si>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</si>
  <si>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</si>
  <si>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</si>
  <si>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</si>
  <si>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</si>
  <si>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</si>
  <si>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</si>
  <si>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</si>
  <si>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</si>
  <si>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</si>
  <si>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</si>
  <si>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</si>
  <si>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</si>
  <si>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</si>
  <si>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</si>
  <si>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</si>
  <si>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</si>
  <si>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</si>
  <si>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</si>
  <si>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</si>
  <si>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</si>
  <si>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</si>
  <si>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</si>
  <si>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</si>
  <si>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</si>
  <si>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</si>
  <si>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</si>
  <si>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</si>
  <si>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</si>
  <si>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</si>
  <si>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</si>
  <si>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</si>
  <si>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</si>
  <si>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</si>
  <si>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</si>
  <si>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</si>
  <si>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</si>
  <si>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</si>
  <si>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</si>
  <si>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</si>
  <si>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</si>
  <si>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</si>
  <si>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</si>
  <si>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</si>
  <si>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</si>
  <si>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</si>
  <si>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</si>
  <si>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</si>
  <si>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</si>
  <si>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</si>
  <si>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</si>
  <si>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</si>
  <si>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</si>
  <si>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</si>
  <si>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</si>
  <si>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</si>
  <si>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</si>
  <si>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</si>
  <si>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</si>
  <si>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</si>
  <si>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</si>
  <si>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</si>
  <si>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</si>
  <si>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</si>
  <si>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</si>
  <si>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</si>
  <si>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</si>
  <si>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</si>
  <si>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</si>
  <si>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</si>
  <si>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</si>
  <si>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</si>
  <si>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</si>
  <si>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</si>
  <si>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</si>
  <si>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</si>
  <si>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</si>
  <si>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</si>
  <si>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</si>
  <si>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</si>
  <si>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</si>
  <si>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</si>
  <si>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</si>
  <si>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</si>
  <si>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</si>
  <si>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</si>
  <si>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</si>
  <si>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</si>
  <si>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</si>
  <si>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</si>
  <si>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</si>
  <si>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</si>
  <si>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</si>
  <si>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</si>
  <si>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</si>
  <si>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</si>
  <si>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</si>
  <si>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</si>
  <si>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</si>
  <si>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</si>
  <si>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</si>
  <si>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</si>
  <si>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</si>
  <si>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</si>
  <si>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</si>
  <si>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</si>
  <si>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</si>
  <si>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</si>
  <si>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</si>
  <si>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</si>
  <si>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</si>
  <si>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</si>
  <si>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</si>
  <si>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</si>
  <si>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</si>
  <si>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</si>
  <si>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</si>
  <si>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</si>
  <si>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</si>
  <si>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</si>
  <si>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</si>
  <si>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</si>
  <si>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</si>
  <si>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</si>
  <si>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</si>
  <si>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</si>
  <si>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</si>
  <si>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</si>
  <si>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</si>
  <si>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</si>
  <si>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</si>
  <si>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</si>
  <si>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</si>
  <si>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</si>
  <si>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</si>
  <si>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</si>
  <si>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</si>
  <si>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</si>
  <si>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</si>
  <si>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</si>
  <si>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</si>
  <si>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</si>
  <si>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</si>
  <si>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</si>
  <si>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</si>
  <si>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</si>
  <si>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</si>
  <si>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</si>
  <si>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</si>
  <si>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</si>
  <si>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</si>
  <si>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</si>
  <si>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</si>
  <si>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</si>
  <si>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</si>
  <si>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</si>
  <si>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</si>
  <si>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</si>
  <si>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</si>
  <si>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</si>
  <si>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</si>
  <si>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</si>
  <si>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</si>
  <si>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</si>
  <si>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</si>
  <si>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</si>
  <si>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</si>
  <si>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</si>
  <si>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</si>
  <si>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</si>
  <si>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</si>
  <si>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</si>
  <si>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</si>
  <si>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</si>
  <si>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</si>
  <si>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</si>
  <si>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</si>
  <si>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</si>
  <si>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</si>
  <si>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</si>
  <si>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</si>
  <si>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</si>
  <si>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</si>
  <si>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</si>
  <si>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</si>
  <si>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</si>
  <si>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</si>
  <si>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</si>
  <si>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</si>
  <si>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</si>
  <si>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</si>
  <si>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</si>
  <si>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</si>
  <si>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</si>
  <si>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</si>
  <si>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</si>
  <si>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</si>
  <si>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</si>
  <si>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</si>
  <si>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</si>
  <si>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</si>
  <si>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</si>
  <si>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</si>
  <si>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</si>
  <si>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</si>
  <si>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</si>
  <si>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</si>
  <si>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</si>
  <si>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</si>
  <si>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</si>
  <si>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</si>
  <si>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</si>
  <si>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</si>
  <si>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</si>
  <si>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</si>
  <si>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</si>
  <si>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</si>
  <si>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</si>
  <si>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</si>
  <si>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</si>
  <si>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</si>
  <si>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</si>
  <si>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</si>
  <si>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</si>
  <si>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</si>
  <si>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</si>
  <si>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</si>
  <si>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</si>
  <si>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</si>
  <si>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</si>
  <si>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</si>
  <si>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</si>
  <si>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</si>
  <si>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</si>
  <si>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</si>
  <si>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</si>
  <si>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</si>
  <si>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</si>
  <si>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</si>
  <si>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</si>
  <si>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</si>
  <si>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</si>
  <si>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</si>
  <si>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</si>
  <si>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</si>
  <si>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</si>
  <si>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</si>
  <si>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</si>
  <si>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</si>
  <si>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</si>
  <si>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</si>
  <si>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</si>
  <si>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</si>
  <si>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</si>
  <si>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</si>
  <si>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</si>
  <si>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</si>
  <si>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</si>
  <si>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</si>
  <si>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</si>
  <si>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</si>
  <si>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</si>
  <si>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</si>
  <si>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</si>
  <si>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</si>
  <si>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</si>
  <si>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</si>
  <si>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</si>
  <si>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</si>
  <si>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</si>
  <si>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</si>
  <si>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</si>
  <si>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</si>
  <si>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</si>
  <si>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</si>
  <si>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</si>
  <si>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</si>
  <si>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</si>
  <si>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</si>
  <si>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</si>
  <si>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</si>
  <si>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</si>
  <si>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</si>
  <si>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</si>
  <si>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</si>
  <si>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</si>
  <si>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</si>
  <si>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</si>
  <si>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</si>
  <si>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</si>
  <si>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</si>
  <si>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</si>
  <si>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</si>
  <si>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</si>
  <si>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</si>
  <si>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</si>
  <si>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</si>
  <si>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</si>
  <si>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</si>
  <si>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</si>
  <si>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</si>
  <si>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</si>
  <si>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</si>
  <si>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</si>
  <si>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</si>
  <si>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</si>
  <si>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</si>
  <si>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</si>
  <si>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</si>
  <si>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</si>
  <si>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</si>
  <si>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</si>
  <si>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</si>
  <si>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</si>
  <si>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</si>
  <si>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</si>
  <si>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</si>
  <si>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</si>
  <si>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</si>
  <si>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</si>
  <si>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</si>
  <si>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</si>
  <si>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</si>
  <si>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</si>
  <si>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</si>
  <si>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</si>
  <si>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</si>
  <si>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</si>
  <si>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</si>
  <si>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</si>
  <si>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</si>
  <si>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</si>
  <si>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</si>
  <si>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</si>
  <si>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</si>
  <si>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</si>
  <si>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</si>
  <si>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</si>
  <si>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</si>
  <si>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</si>
  <si>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</si>
  <si>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</si>
  <si>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</si>
  <si>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</si>
  <si>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</si>
  <si>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</si>
  <si>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</si>
  <si>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</si>
  <si>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</si>
  <si>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</si>
  <si>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</si>
  <si>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</si>
  <si>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</si>
  <si>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</si>
  <si>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</si>
  <si>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</si>
  <si>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</si>
  <si>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</si>
  <si>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</si>
  <si>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</si>
  <si>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</si>
  <si>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</si>
  <si>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</si>
  <si>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</si>
  <si>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</si>
  <si>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</si>
  <si>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</si>
  <si>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</si>
  <si>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</si>
  <si>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</si>
  <si>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</si>
  <si>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</si>
  <si>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</si>
  <si>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</si>
  <si>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</si>
  <si>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</si>
  <si>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</si>
  <si>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</si>
  <si>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</si>
  <si>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</si>
  <si>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</si>
  <si>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</si>
  <si>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</si>
  <si>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</si>
  <si>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</si>
  <si>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</si>
  <si>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</si>
  <si>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</si>
  <si>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</si>
  <si>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</si>
  <si>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</si>
  <si>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</si>
  <si>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</si>
  <si>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</si>
  <si>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</si>
  <si>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</si>
  <si>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</si>
  <si>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</si>
  <si>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</si>
  <si>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</si>
  <si>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</si>
  <si>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</si>
  <si>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</si>
  <si>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</si>
  <si>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</si>
  <si>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</si>
  <si>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</si>
  <si>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</si>
  <si>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</si>
  <si>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</si>
  <si>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</si>
  <si>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</si>
  <si>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</si>
  <si>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</si>
  <si>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</si>
  <si>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</si>
  <si>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</si>
  <si>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</si>
  <si>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</si>
  <si>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</si>
  <si>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</si>
  <si>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</si>
  <si>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</si>
  <si>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</si>
  <si>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</si>
  <si>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</si>
  <si>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</si>
  <si>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</si>
  <si>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</si>
  <si>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</si>
  <si>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</si>
  <si>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</si>
  <si>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</si>
  <si>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</si>
  <si>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</si>
  <si>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</si>
  <si>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</si>
  <si>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</si>
  <si>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</si>
  <si>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</si>
  <si>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</si>
  <si>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</si>
  <si>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</si>
  <si>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</si>
  <si>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</si>
  <si>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</si>
  <si>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</si>
  <si>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</si>
  <si>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</si>
  <si>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</si>
  <si>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</si>
  <si>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</si>
  <si>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</si>
  <si>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</si>
  <si>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</si>
  <si>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</si>
  <si>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</si>
  <si>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</si>
  <si>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</si>
  <si>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</si>
  <si>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</si>
  <si>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</si>
  <si>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</si>
  <si>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</si>
  <si>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</si>
  <si>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</si>
  <si>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</si>
  <si>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</si>
  <si>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</si>
  <si>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</si>
  <si>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</si>
  <si>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</si>
  <si>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</si>
  <si>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</si>
  <si>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</si>
  <si>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</si>
  <si>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</si>
  <si>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</si>
  <si>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</si>
  <si>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</si>
  <si>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</si>
  <si>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</si>
  <si>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</si>
  <si>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</si>
  <si>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</si>
  <si>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</si>
  <si>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</si>
  <si>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</si>
  <si>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</si>
  <si>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</si>
  <si>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</si>
  <si>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</si>
  <si>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</si>
  <si>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</si>
  <si>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</si>
  <si>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</si>
  <si>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</si>
  <si>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</si>
  <si>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</si>
  <si>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</si>
  <si>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</si>
  <si>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</si>
  <si>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</si>
  <si>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</si>
  <si>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</si>
  <si>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</si>
  <si>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</si>
  <si>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</si>
  <si>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</si>
  <si>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</si>
  <si>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</si>
  <si>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</si>
  <si>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</si>
  <si>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</si>
  <si>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</si>
  <si>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</si>
  <si>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</si>
  <si>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</si>
  <si>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</si>
  <si>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</si>
  <si>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</si>
  <si>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</si>
  <si>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</si>
  <si>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</si>
  <si>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</si>
  <si>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</si>
  <si>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</si>
  <si>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</si>
  <si>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</si>
  <si>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</si>
  <si>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</si>
  <si>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</si>
  <si>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</si>
  <si>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</si>
  <si>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</si>
  <si>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</si>
  <si>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</si>
  <si>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</si>
  <si>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</si>
  <si>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</si>
  <si>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</si>
  <si>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</si>
  <si>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</si>
  <si>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</si>
  <si>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</si>
  <si>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</si>
  <si>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</si>
  <si>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</si>
  <si>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</si>
  <si>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</si>
  <si>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</si>
  <si>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</si>
  <si>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</si>
  <si>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</si>
  <si>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</si>
  <si>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</si>
  <si>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</si>
  <si>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</si>
  <si>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</si>
  <si>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</si>
  <si>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</si>
  <si>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</si>
  <si>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</si>
  <si>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</si>
  <si>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</si>
  <si>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</si>
  <si>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</si>
  <si>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</si>
  <si>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</si>
  <si>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</si>
  <si>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</si>
  <si>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</si>
  <si>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</si>
  <si>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</si>
  <si>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</si>
  <si>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</si>
  <si>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</si>
  <si>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</si>
  <si>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</si>
  <si>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</si>
  <si>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</si>
  <si>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</si>
  <si>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</si>
  <si>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</si>
  <si>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</si>
  <si>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</si>
  <si>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</si>
  <si>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</si>
  <si>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</si>
  <si>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</si>
  <si>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</si>
  <si>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</si>
  <si>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</si>
  <si>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</si>
  <si>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</si>
  <si>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</si>
  <si>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</si>
  <si>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</si>
  <si>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</si>
  <si>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</si>
  <si>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</si>
  <si>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</si>
  <si>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</si>
  <si>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</si>
  <si>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</si>
  <si>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</si>
  <si>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</si>
  <si>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</si>
  <si>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</si>
  <si>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</si>
  <si>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</si>
  <si>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</si>
  <si>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</si>
  <si>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</si>
  <si>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</si>
  <si>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</si>
  <si>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</si>
  <si>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</si>
  <si>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</si>
  <si>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</si>
  <si>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</si>
  <si>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</si>
  <si>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</si>
  <si>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</si>
  <si>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</si>
  <si>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</si>
  <si>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</si>
  <si>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</si>
  <si>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</si>
  <si>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</si>
  <si>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</si>
  <si>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</si>
  <si>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</si>
  <si>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</si>
  <si>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</si>
  <si>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</si>
  <si>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</si>
  <si>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</si>
  <si>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</si>
  <si>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</si>
  <si>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</si>
  <si>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</si>
  <si>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</si>
  <si>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</si>
  <si>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</si>
  <si>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</si>
  <si>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</si>
  <si>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</si>
  <si>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</si>
  <si>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</si>
  <si>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</si>
  <si>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</si>
  <si>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</si>
  <si>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</si>
  <si>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</si>
  <si>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</si>
  <si>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</si>
  <si>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</si>
  <si>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</si>
  <si>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</si>
  <si>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</si>
  <si>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</si>
  <si>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</si>
  <si>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</si>
  <si>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</si>
  <si>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</si>
  <si>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</si>
  <si>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</si>
  <si>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</si>
  <si>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</si>
  <si>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</si>
  <si>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</si>
  <si>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</si>
  <si>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</si>
  <si>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</si>
  <si>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</si>
  <si>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</si>
  <si>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</si>
  <si>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</si>
  <si>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</si>
  <si>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</si>
  <si>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</si>
  <si>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</si>
  <si>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</si>
  <si>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</si>
  <si>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</si>
  <si>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</si>
  <si>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</si>
  <si>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</si>
  <si>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</si>
  <si>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</si>
  <si>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</si>
  <si>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</si>
  <si>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</si>
  <si>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</si>
  <si>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</si>
  <si>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</si>
  <si>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</si>
  <si>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</si>
  <si>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</si>
  <si>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</si>
  <si>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</si>
  <si>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</si>
  <si>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</si>
  <si>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</si>
  <si>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</si>
  <si>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</si>
  <si>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</si>
  <si>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</si>
  <si>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</si>
  <si>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</si>
  <si>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</si>
  <si>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</si>
  <si>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</si>
  <si>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</si>
  <si>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</si>
  <si>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</si>
  <si>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</si>
  <si>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</si>
  <si>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</si>
  <si>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</si>
  <si>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</si>
  <si>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</si>
  <si>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</si>
  <si>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</si>
  <si>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</si>
  <si>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</si>
  <si>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</si>
  <si>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</si>
  <si>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</si>
  <si>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</si>
  <si>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</si>
  <si>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</si>
  <si>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</si>
  <si>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</si>
  <si>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</si>
  <si>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</si>
  <si>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</si>
  <si>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</si>
  <si>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</si>
  <si>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</si>
  <si>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</si>
  <si>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</si>
  <si>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</si>
  <si>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</si>
  <si>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</si>
  <si>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</si>
  <si>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</si>
  <si>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</si>
  <si>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</si>
  <si>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</si>
  <si>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</si>
  <si>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</si>
  <si>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</si>
  <si>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</si>
  <si>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</si>
  <si>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</si>
  <si>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</si>
  <si>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</si>
  <si>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</si>
  <si>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</si>
  <si>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</si>
  <si>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</si>
  <si>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</si>
  <si>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</si>
  <si>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</si>
  <si>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</si>
  <si>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</si>
  <si>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</si>
  <si>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</si>
  <si>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</si>
  <si>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</si>
  <si>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</si>
  <si>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</si>
  <si>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</si>
  <si>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</si>
  <si>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</si>
  <si>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</si>
  <si>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</si>
  <si>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</si>
  <si>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</si>
  <si>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</si>
  <si>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</si>
  <si>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</si>
  <si>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</si>
  <si>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</si>
  <si>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</si>
  <si>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</si>
  <si>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</si>
  <si>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</si>
  <si>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</si>
  <si>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</si>
  <si>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</si>
  <si>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</si>
  <si>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</si>
  <si>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</si>
  <si>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</si>
  <si>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</si>
  <si>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</si>
  <si>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</si>
  <si>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</si>
  <si>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</si>
  <si>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</si>
  <si>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</si>
  <si>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</si>
  <si>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</si>
  <si>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</si>
  <si>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</si>
  <si>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</si>
  <si>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</si>
  <si>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</si>
  <si>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</si>
  <si>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</si>
  <si>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</si>
  <si>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</si>
  <si>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</si>
  <si>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</si>
  <si>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</si>
  <si>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</si>
  <si>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</si>
  <si>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</si>
  <si>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</si>
  <si>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</si>
  <si>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</si>
  <si>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</si>
  <si>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</si>
  <si>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</si>
  <si>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</si>
  <si>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</si>
  <si>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</si>
  <si>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</si>
  <si>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</si>
  <si>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</si>
  <si>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</si>
  <si>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</si>
  <si>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</si>
  <si>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</si>
  <si>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</si>
  <si>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</si>
  <si>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</si>
  <si>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</si>
  <si>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</si>
  <si>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</si>
  <si>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</si>
  <si>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</si>
  <si>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</si>
  <si>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</si>
  <si>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</si>
  <si>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</si>
  <si>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</si>
  <si>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</si>
  <si>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</si>
  <si>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</si>
  <si>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</si>
  <si>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</si>
  <si>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</si>
  <si>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</si>
  <si>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</si>
  <si>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</si>
  <si>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</si>
  <si>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</si>
  <si>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</si>
  <si>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</si>
  <si>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</si>
  <si>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</si>
  <si>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</si>
  <si>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</si>
  <si>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</si>
  <si>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</si>
  <si>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</si>
  <si>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</si>
  <si>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</si>
  <si>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</si>
  <si>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</si>
  <si>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</si>
  <si>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</si>
  <si>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</si>
  <si>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</si>
  <si>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</si>
  <si>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</si>
  <si>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</si>
  <si>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</si>
  <si>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</si>
  <si>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</si>
  <si>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</si>
  <si>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</si>
  <si>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</si>
  <si>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</si>
  <si>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</si>
  <si>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</si>
  <si>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</si>
  <si>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</si>
  <si>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</si>
  <si>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</si>
  <si>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</si>
  <si>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</si>
  <si>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</si>
  <si>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</si>
  <si>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</si>
  <si>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</si>
  <si>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</si>
  <si>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</si>
  <si>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</si>
  <si>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</si>
  <si>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</si>
  <si>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</si>
  <si>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</si>
  <si>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</si>
  <si>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</si>
  <si>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</si>
  <si>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</si>
  <si>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</si>
  <si>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</si>
  <si>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</si>
  <si>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</si>
  <si>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</si>
  <si>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</si>
  <si>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</si>
  <si>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</si>
  <si>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</si>
  <si>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</si>
  <si>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</si>
  <si>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</si>
  <si>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</si>
  <si>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</si>
  <si>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</si>
  <si>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</si>
  <si>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</si>
  <si>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</si>
  <si>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</si>
  <si>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</si>
  <si>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</si>
  <si>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</si>
  <si>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</si>
  <si>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</si>
  <si>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</si>
  <si>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</si>
  <si>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</si>
  <si>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</si>
  <si>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</si>
  <si>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</si>
  <si>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</si>
  <si>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</si>
  <si>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</si>
  <si>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</si>
  <si>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</si>
  <si>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</si>
  <si>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</si>
  <si>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</si>
  <si>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</si>
  <si>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</si>
  <si>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</si>
  <si>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</si>
  <si>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</si>
  <si>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</si>
  <si>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</si>
  <si>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</si>
  <si>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</si>
  <si>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</si>
  <si>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</si>
  <si>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</si>
  <si>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</si>
  <si>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</si>
  <si>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</si>
  <si>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</si>
  <si>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</si>
  <si>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</si>
  <si>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</si>
  <si>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</si>
  <si>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</si>
  <si>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</si>
  <si>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</si>
  <si>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</si>
  <si>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</si>
  <si>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</si>
  <si>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</si>
  <si>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</si>
  <si>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</si>
  <si>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</si>
  <si>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</si>
  <si>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</si>
  <si>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</si>
  <si>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</si>
  <si>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</si>
  <si>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</si>
  <si>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</si>
  <si>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</si>
  <si>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</si>
  <si>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</si>
  <si>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</si>
  <si>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</si>
  <si>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</si>
  <si>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</si>
  <si>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</si>
  <si>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</si>
  <si>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</si>
  <si>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</si>
  <si>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</si>
  <si>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</si>
  <si>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</si>
  <si>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</si>
  <si>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</si>
  <si>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</si>
  <si>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</si>
  <si>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</si>
  <si>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</si>
  <si>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</si>
  <si>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</si>
  <si>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</si>
  <si>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</si>
  <si>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</si>
  <si>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</si>
  <si>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</si>
  <si>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</si>
  <si>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</si>
  <si>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</si>
  <si>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</si>
  <si>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</si>
  <si>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</si>
  <si>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</si>
  <si>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</si>
  <si>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</si>
  <si>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</si>
  <si>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</si>
  <si>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</si>
  <si>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</si>
  <si>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</si>
  <si>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</si>
  <si>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</si>
  <si>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</si>
  <si>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</si>
  <si>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</si>
  <si>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</si>
  <si>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</si>
  <si>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</si>
  <si>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</si>
  <si>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</si>
  <si>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</si>
  <si>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</si>
  <si>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</si>
  <si>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</si>
  <si>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</si>
  <si>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</si>
  <si>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</si>
  <si>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</si>
  <si>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</si>
  <si>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</si>
  <si>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</si>
  <si>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</si>
  <si>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</si>
  <si>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</si>
  <si>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</si>
  <si>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</si>
  <si>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</si>
  <si>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</si>
  <si>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</si>
  <si>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</si>
  <si>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</si>
  <si>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</si>
  <si>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</si>
  <si>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</si>
  <si>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</si>
  <si>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</si>
  <si>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</si>
  <si>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</si>
  <si>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</si>
  <si>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</si>
  <si>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</si>
  <si>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</si>
  <si>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</si>
  <si>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</si>
  <si>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</si>
  <si>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</si>
  <si>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</si>
  <si>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</si>
  <si>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</si>
  <si>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</si>
  <si>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</si>
  <si>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</si>
  <si>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</si>
  <si>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</si>
  <si>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</si>
  <si>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</si>
  <si>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</si>
  <si>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</si>
  <si>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</si>
  <si>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</si>
  <si>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</si>
  <si>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</si>
  <si>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</si>
  <si>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</si>
  <si>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</si>
  <si>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</si>
  <si>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</si>
  <si>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</si>
  <si>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</si>
  <si>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</si>
  <si>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</si>
  <si>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</si>
  <si>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</si>
  <si>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</si>
  <si>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</si>
  <si>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</si>
  <si>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</si>
  <si>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</si>
  <si>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</si>
  <si>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</si>
  <si>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</si>
  <si>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</si>
  <si>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</si>
  <si>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</si>
  <si>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</si>
  <si>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</si>
  <si>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</si>
  <si>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</si>
  <si>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</si>
  <si>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</si>
  <si>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</si>
  <si>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</si>
  <si>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</si>
  <si>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</si>
  <si>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</si>
  <si>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</si>
  <si>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</si>
  <si>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</si>
  <si>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</si>
  <si>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</si>
  <si>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</si>
  <si>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</si>
  <si>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</si>
  <si>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</si>
  <si>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</si>
  <si>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</si>
  <si>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</si>
  <si>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</si>
  <si>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</si>
  <si>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</si>
  <si>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</si>
  <si>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</si>
  <si>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</si>
  <si>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</si>
  <si>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</si>
  <si>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</si>
  <si>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</si>
  <si>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</si>
  <si>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</si>
  <si>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</si>
  <si>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</si>
  <si>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</si>
  <si>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</si>
  <si>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</si>
  <si>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</si>
  <si>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</si>
  <si>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</si>
  <si>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</si>
  <si>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</si>
  <si>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</si>
  <si>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</si>
  <si>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</si>
  <si>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</si>
  <si>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</si>
  <si>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</si>
  <si>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</si>
  <si>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</si>
  <si>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</si>
  <si>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</si>
  <si>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</si>
  <si>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</si>
  <si>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</si>
  <si>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</si>
  <si>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</si>
  <si>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</si>
  <si>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</si>
  <si>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</si>
  <si>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</si>
  <si>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</si>
  <si>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</si>
  <si>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</si>
  <si>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</si>
  <si>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</si>
  <si>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</si>
  <si>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</si>
  <si>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</si>
  <si>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</si>
  <si>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</si>
  <si>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</si>
  <si>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</si>
  <si>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</si>
  <si>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</si>
  <si>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</si>
  <si>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</si>
  <si>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</si>
  <si>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</si>
  <si>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</si>
  <si>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</si>
  <si>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</si>
  <si>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</si>
  <si>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</si>
  <si>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</si>
  <si>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</si>
  <si>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</si>
  <si>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</si>
  <si>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</si>
  <si>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</si>
  <si>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</si>
  <si>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</si>
  <si>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</si>
  <si>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</si>
  <si>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</si>
  <si>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</si>
  <si>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</si>
  <si>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</si>
  <si>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</si>
  <si>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</si>
  <si>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</si>
  <si>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</si>
  <si>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</si>
  <si>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</si>
  <si>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</si>
  <si>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</si>
  <si>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</si>
  <si>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</si>
  <si>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</si>
  <si>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</si>
  <si>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</si>
  <si>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</si>
  <si>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</si>
  <si>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</si>
  <si>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</si>
  <si>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</si>
  <si>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</si>
  <si>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</si>
  <si>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</si>
  <si>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</si>
  <si>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</si>
  <si>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</si>
  <si>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</si>
  <si>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</si>
  <si>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</si>
  <si>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</si>
  <si>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</si>
  <si>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</si>
  <si>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</si>
  <si>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</si>
  <si>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</si>
  <si>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</si>
  <si>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</si>
  <si>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</si>
  <si>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</si>
  <si>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</si>
  <si>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</si>
  <si>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</si>
  <si>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</si>
  <si>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</si>
  <si>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</si>
  <si>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</si>
  <si>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</si>
  <si>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</si>
  <si>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</si>
  <si>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</si>
  <si>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</si>
  <si>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</si>
  <si>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</si>
  <si>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</si>
  <si>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</si>
  <si>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</si>
  <si>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</si>
  <si>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</si>
  <si>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</si>
  <si>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</si>
  <si>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</si>
  <si>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</si>
  <si>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</si>
  <si>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</si>
  <si>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</si>
  <si>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</si>
  <si>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</si>
  <si>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</si>
  <si>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</si>
  <si>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</si>
  <si>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</si>
  <si>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</si>
  <si>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</si>
  <si>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</si>
  <si>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</si>
  <si>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</si>
  <si>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</si>
  <si>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</si>
  <si>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</si>
  <si>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</si>
  <si>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</si>
  <si>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</si>
  <si>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</si>
  <si>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</si>
  <si>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</si>
  <si>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</si>
  <si>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</si>
  <si>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</si>
  <si>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</si>
  <si>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</si>
  <si>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</si>
  <si>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</si>
  <si>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</si>
  <si>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</si>
  <si>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</si>
  <si>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</si>
  <si>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</si>
  <si>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</si>
  <si>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</si>
  <si>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</si>
  <si>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</si>
  <si>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</si>
  <si>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</si>
  <si>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</si>
  <si>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</si>
  <si>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</si>
  <si>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</si>
  <si>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</si>
  <si>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</si>
  <si>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</si>
  <si>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</si>
  <si>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</si>
  <si>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</si>
  <si>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</si>
  <si>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</si>
  <si>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</si>
  <si>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</si>
  <si>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</si>
  <si>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</si>
  <si>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</si>
  <si>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</si>
  <si>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</si>
  <si>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</si>
  <si>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</si>
  <si>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</si>
  <si>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</si>
  <si>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</si>
  <si>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</si>
  <si>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</si>
  <si>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</si>
  <si>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</si>
  <si>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</si>
  <si>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</si>
  <si>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</si>
  <si>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</si>
  <si>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</si>
  <si>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</si>
  <si>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</si>
  <si>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</si>
  <si>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</si>
  <si>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</si>
  <si>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</si>
  <si>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</si>
  <si>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</si>
  <si>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</si>
  <si>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</si>
  <si>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</si>
  <si>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</si>
  <si>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</si>
  <si>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</si>
  <si>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</si>
  <si>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</si>
  <si>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</si>
  <si>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</si>
  <si>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</si>
  <si>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</si>
  <si>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</si>
  <si>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</si>
  <si>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</si>
  <si>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</si>
  <si>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</si>
  <si>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</si>
  <si>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</si>
  <si>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</si>
  <si>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</si>
  <si>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</si>
  <si>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</si>
  <si>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</si>
  <si>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</si>
  <si>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</si>
  <si>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</si>
  <si>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</si>
  <si>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</si>
  <si>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</si>
  <si>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</si>
  <si>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</si>
  <si>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</si>
  <si>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</si>
  <si>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</si>
  <si>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</si>
  <si>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</si>
  <si>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</si>
  <si>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</si>
  <si>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</si>
  <si>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</si>
  <si>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</si>
  <si>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</si>
  <si>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</si>
  <si>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</si>
  <si>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</si>
  <si>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</si>
  <si>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</si>
  <si>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</si>
  <si>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</si>
  <si>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</si>
  <si>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</si>
  <si>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</si>
  <si>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</si>
  <si>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</si>
  <si>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</si>
  <si>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</si>
  <si>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</si>
  <si>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</si>
  <si>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</si>
  <si>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</si>
  <si>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</si>
  <si>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</si>
  <si>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</si>
  <si>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</si>
  <si>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</si>
  <si>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</si>
  <si>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</si>
  <si>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</si>
  <si>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</si>
  <si>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</si>
  <si>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</si>
  <si>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</si>
  <si>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</si>
  <si>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</si>
  <si>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</si>
  <si>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</si>
  <si>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</si>
  <si>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</si>
  <si>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</si>
  <si>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</si>
  <si>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</si>
  <si>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</si>
  <si>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</si>
  <si>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</si>
  <si>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</si>
  <si>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</si>
  <si>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</si>
  <si>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</si>
  <si>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</si>
  <si>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</si>
  <si>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</si>
  <si>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</si>
  <si>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</si>
  <si>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</si>
  <si>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</si>
  <si>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</si>
  <si>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</si>
  <si>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</si>
  <si>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</si>
  <si>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</si>
  <si>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</si>
  <si>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</si>
  <si>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</si>
  <si>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</si>
  <si>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</si>
  <si>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</si>
  <si>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</si>
  <si>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</si>
  <si>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</si>
  <si>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</si>
  <si>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</si>
  <si>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</si>
  <si>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</si>
  <si>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</si>
  <si>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</si>
  <si>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</si>
  <si>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</si>
  <si>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</si>
  <si>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</si>
  <si>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</si>
  <si>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</si>
  <si>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</si>
  <si>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</si>
  <si>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</si>
  <si>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</si>
  <si>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</si>
  <si>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</si>
  <si>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</si>
  <si>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</si>
  <si>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</si>
  <si>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</si>
  <si>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</si>
  <si>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</si>
  <si>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</si>
  <si>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</si>
  <si>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</si>
  <si>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</si>
  <si>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</si>
  <si>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</si>
  <si>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</si>
  <si>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</si>
  <si>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</si>
  <si>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</si>
  <si>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</si>
  <si>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</si>
  <si>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</si>
  <si>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</si>
  <si>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</si>
  <si>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</si>
  <si>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</si>
  <si>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</si>
  <si>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</si>
  <si>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</si>
  <si>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</si>
  <si>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</si>
  <si>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</si>
  <si>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</si>
  <si>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</si>
  <si>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</si>
  <si>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</si>
  <si>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</si>
  <si>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</si>
  <si>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</si>
  <si>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</si>
  <si>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</si>
  <si>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</si>
  <si>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</si>
  <si>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</si>
  <si>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</si>
  <si>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</si>
  <si>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</si>
  <si>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</si>
  <si>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</si>
  <si>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</si>
  <si>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</si>
  <si>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</si>
  <si>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</si>
  <si>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</si>
  <si>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</si>
  <si>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</si>
  <si>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</si>
  <si>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</si>
  <si>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</si>
  <si>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</si>
  <si>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</si>
  <si>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</si>
  <si>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</si>
  <si>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</si>
  <si>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</si>
  <si>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</si>
  <si>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</si>
  <si>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</si>
  <si>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</si>
  <si>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</si>
  <si>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</si>
  <si>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</si>
  <si>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</si>
  <si>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</si>
  <si>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</si>
  <si>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</si>
  <si>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</si>
  <si>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</si>
  <si>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</si>
  <si>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</si>
  <si>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</si>
  <si>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</si>
  <si>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</si>
  <si>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</si>
  <si>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</si>
  <si>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</si>
  <si>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</si>
  <si>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</si>
  <si>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</si>
  <si>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</si>
  <si>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</si>
  <si>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</si>
  <si>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</si>
  <si>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</si>
  <si>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</si>
  <si>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</si>
  <si>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</si>
  <si>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</si>
  <si>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</si>
  <si>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</si>
  <si>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</si>
  <si>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</si>
  <si>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</si>
  <si>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</si>
  <si>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</si>
  <si>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</si>
  <si>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</si>
  <si>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</si>
  <si>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</si>
  <si>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</si>
  <si>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</si>
  <si>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</si>
  <si>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</si>
  <si>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</si>
  <si>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</si>
  <si>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</si>
  <si>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</si>
  <si>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</si>
  <si>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</si>
  <si>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</si>
  <si>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</si>
  <si>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</si>
  <si>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</si>
  <si>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</si>
  <si>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</si>
  <si>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</si>
  <si>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</si>
  <si>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</si>
  <si>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</si>
  <si>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</si>
  <si>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</si>
  <si>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</si>
  <si>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</si>
  <si>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</si>
  <si>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</si>
  <si>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</si>
  <si>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</si>
  <si>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</si>
  <si>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</si>
  <si>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</si>
  <si>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</si>
  <si>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</si>
  <si>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</si>
  <si>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</si>
  <si>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</si>
  <si>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</si>
  <si>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</si>
  <si>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</si>
  <si>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</si>
  <si>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</si>
  <si>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</si>
  <si>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</si>
  <si>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</si>
  <si>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</si>
  <si>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</si>
  <si>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</si>
  <si>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</si>
  <si>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</si>
  <si>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</si>
  <si>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</si>
  <si>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</si>
  <si>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</si>
  <si>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</si>
  <si>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</si>
  <si>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</si>
  <si>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</si>
  <si>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</si>
  <si>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</si>
  <si>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</si>
  <si>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</si>
  <si>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</si>
  <si>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</si>
  <si>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</si>
  <si>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</si>
  <si>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</si>
  <si>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</si>
  <si>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</si>
  <si>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</si>
  <si>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</si>
  <si>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</si>
  <si>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</si>
  <si>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</si>
  <si>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</si>
  <si>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</si>
  <si>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</si>
  <si>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</si>
  <si>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</si>
  <si>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</si>
  <si>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</si>
  <si>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</si>
  <si>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</si>
  <si>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</si>
  <si>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</si>
  <si>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</si>
  <si>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</si>
  <si>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</si>
  <si>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</si>
  <si>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</si>
  <si>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</si>
  <si>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</si>
  <si>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</si>
  <si>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</si>
  <si>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</si>
  <si>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</si>
  <si>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</si>
  <si>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</si>
  <si>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</si>
  <si>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</si>
  <si>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</si>
  <si>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</si>
  <si>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</si>
  <si>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</si>
  <si>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</si>
  <si>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</si>
  <si>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</si>
  <si>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</si>
  <si>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</si>
  <si>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</si>
  <si>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</si>
  <si>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</si>
  <si>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</si>
  <si>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</si>
  <si>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</si>
  <si>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</si>
  <si>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</si>
  <si>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</si>
  <si>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</si>
  <si>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</si>
  <si>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</si>
  <si>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</si>
  <si>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</si>
  <si>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</si>
  <si>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</si>
  <si>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</si>
  <si>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</si>
  <si>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</si>
  <si>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</si>
  <si>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</si>
  <si>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</si>
  <si>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</si>
  <si>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</si>
  <si>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</si>
  <si>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</si>
  <si>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</si>
  <si>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</si>
  <si>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</si>
  <si>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</si>
  <si>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</si>
  <si>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</si>
  <si>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</si>
  <si>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</si>
  <si>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</si>
  <si>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</si>
  <si>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</si>
  <si>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</si>
  <si>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</si>
  <si>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</si>
  <si>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</si>
  <si>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</si>
  <si>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</si>
  <si>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</si>
  <si>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</si>
  <si>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</si>
  <si>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</si>
  <si>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</si>
  <si>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</si>
  <si>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</si>
  <si>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</si>
  <si>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</si>
  <si>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</si>
  <si>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</si>
  <si>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</si>
  <si>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</si>
  <si>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</si>
  <si>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</si>
  <si>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</si>
  <si>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</si>
  <si>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</si>
  <si>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</si>
  <si>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</si>
  <si>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</si>
  <si>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</si>
  <si>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</si>
  <si>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</si>
  <si>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</si>
  <si>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</si>
  <si>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</si>
  <si>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</si>
  <si>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</si>
  <si>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</si>
  <si>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</si>
  <si>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</si>
  <si>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</si>
  <si>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</si>
  <si>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</si>
  <si>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</si>
  <si>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</si>
  <si>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</si>
  <si>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</si>
  <si>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</si>
  <si>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</si>
  <si>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</si>
  <si>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</si>
  <si>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</si>
  <si>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</si>
  <si>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</si>
  <si>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</si>
  <si>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</si>
  <si>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</si>
  <si>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</si>
  <si>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</si>
  <si>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</si>
  <si>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</si>
  <si>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</si>
  <si>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</si>
  <si>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</si>
  <si>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</si>
  <si>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</si>
  <si>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</si>
  <si>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</si>
  <si>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</si>
  <si>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</si>
  <si>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</si>
  <si>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</si>
  <si>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</si>
  <si>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</si>
  <si>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</si>
  <si>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</si>
  <si>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</si>
  <si>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</si>
  <si>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</si>
  <si>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</si>
  <si>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</si>
  <si>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</si>
  <si>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</si>
  <si>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</si>
  <si>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</si>
  <si>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</si>
  <si>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</si>
  <si>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</si>
  <si>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</si>
  <si>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</si>
  <si>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</si>
  <si>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</si>
  <si>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</si>
  <si>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</si>
  <si>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</si>
  <si>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</si>
  <si>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</si>
  <si>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</si>
  <si>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</si>
  <si>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</si>
  <si>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</si>
  <si>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</si>
  <si>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</si>
  <si>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</si>
  <si>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</si>
  <si>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</si>
  <si>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</si>
  <si>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</si>
  <si>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</si>
  <si>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</si>
  <si>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</si>
  <si>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</si>
  <si>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</si>
  <si>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</si>
  <si>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</si>
  <si>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</si>
  <si>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</si>
  <si>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</si>
  <si>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</si>
  <si>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</si>
  <si>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</si>
  <si>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</si>
  <si>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</si>
  <si>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</si>
  <si>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</si>
  <si>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</si>
  <si>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</si>
  <si>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</si>
  <si>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</si>
  <si>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</si>
  <si>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</si>
  <si>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</si>
  <si>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</si>
  <si>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</si>
  <si>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</si>
  <si>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</si>
  <si>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</si>
  <si>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</si>
  <si>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</si>
  <si>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</si>
  <si>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</si>
  <si>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</si>
  <si>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</si>
  <si>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</si>
  <si>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</si>
  <si>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</si>
  <si>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</si>
  <si>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</si>
  <si>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</si>
  <si>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</si>
  <si>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</si>
  <si>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</si>
  <si>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</si>
  <si>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</si>
  <si>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</si>
  <si>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</si>
  <si>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</si>
  <si>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</si>
  <si>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</si>
  <si>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</si>
  <si>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</si>
  <si>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</si>
  <si>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</si>
  <si>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</si>
  <si>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</si>
  <si>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</si>
  <si>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</si>
  <si>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</si>
  <si>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</si>
  <si>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</si>
  <si>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</si>
  <si>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</si>
  <si>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</si>
  <si>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</si>
  <si>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</si>
  <si>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</si>
  <si>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</si>
  <si>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</si>
  <si>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</si>
  <si>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</si>
  <si>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</si>
  <si>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</si>
  <si>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</si>
  <si>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</si>
  <si>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</si>
  <si>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</si>
  <si>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</si>
  <si>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</si>
  <si>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</si>
  <si>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</si>
  <si>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</si>
  <si>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</si>
  <si>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</si>
  <si>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</si>
  <si>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</si>
  <si>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</si>
  <si>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</si>
  <si>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</si>
  <si>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</si>
  <si>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</si>
  <si>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</si>
  <si>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</si>
  <si>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</si>
  <si>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</si>
  <si>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</si>
  <si>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</si>
  <si>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</si>
  <si>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</si>
  <si>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</si>
  <si>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</si>
  <si>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</si>
  <si>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</si>
  <si>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</si>
  <si>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</si>
  <si>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</si>
  <si>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</si>
  <si>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</si>
  <si>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</si>
  <si>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</si>
  <si>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</si>
  <si>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</si>
  <si>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</si>
  <si>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</si>
  <si>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</si>
  <si>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</si>
  <si>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</si>
  <si>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</si>
  <si>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</si>
  <si>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</si>
  <si>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</si>
  <si>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</si>
  <si>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</si>
  <si>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</si>
  <si>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</si>
  <si>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</si>
  <si>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</si>
  <si>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</si>
  <si>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</si>
  <si>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</si>
  <si>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</si>
  <si>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</si>
  <si>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</si>
  <si>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</si>
  <si>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</si>
  <si>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</si>
  <si>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</si>
  <si>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</si>
  <si>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</si>
  <si>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</si>
  <si>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</si>
  <si>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</si>
  <si>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</si>
  <si>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</si>
  <si>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</si>
  <si>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</si>
  <si>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</si>
  <si>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</si>
  <si>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</si>
  <si>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</si>
  <si>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</si>
  <si>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</si>
  <si>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</si>
  <si>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</si>
  <si>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</si>
  <si>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</si>
  <si>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</si>
  <si>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</si>
  <si>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</si>
  <si>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</si>
  <si>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</si>
  <si>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</si>
  <si>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</si>
  <si>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</si>
  <si>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</si>
  <si>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</si>
  <si>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</si>
  <si>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</si>
  <si>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</si>
  <si>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</si>
  <si>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</si>
  <si>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</si>
  <si>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</si>
  <si>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</si>
  <si>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</si>
  <si>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</si>
  <si>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</si>
  <si>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</si>
  <si>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</si>
  <si>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</si>
  <si>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</si>
  <si>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</si>
  <si>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</si>
  <si>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</si>
  <si>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</si>
  <si>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</si>
  <si>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</si>
  <si>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</si>
  <si>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</si>
  <si>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</si>
  <si>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</si>
  <si>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</si>
  <si>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</si>
  <si>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</si>
  <si>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</si>
  <si>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</si>
  <si>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</si>
  <si>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</si>
  <si>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</si>
  <si>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</si>
  <si>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</si>
  <si>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</si>
  <si>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</si>
  <si>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</si>
  <si>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</si>
  <si>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</si>
  <si>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</si>
  <si>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</si>
  <si>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</si>
  <si>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</si>
  <si>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</si>
  <si>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</si>
  <si>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</si>
  <si>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</si>
  <si>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</si>
  <si>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</si>
  <si>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</si>
  <si>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</si>
  <si>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</si>
  <si>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</si>
  <si>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</si>
  <si>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</si>
  <si>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</si>
  <si>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</si>
  <si>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</si>
  <si>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</si>
  <si>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</si>
  <si>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</si>
  <si>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</si>
  <si>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</si>
  <si>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</si>
  <si>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</si>
  <si>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</si>
  <si>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</si>
  <si>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</si>
  <si>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</si>
  <si>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</si>
  <si>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</si>
  <si>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</si>
  <si>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</si>
  <si>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</si>
  <si>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</si>
  <si>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</si>
  <si>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</si>
  <si>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</si>
  <si>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</si>
  <si>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</si>
  <si>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</si>
  <si>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</si>
  <si>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</si>
  <si>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</si>
  <si>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</si>
  <si>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</si>
  <si>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</si>
  <si>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</si>
  <si>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</si>
  <si>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</si>
  <si>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</si>
  <si>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</si>
  <si>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</si>
  <si>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</si>
  <si>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</si>
  <si>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</si>
  <si>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</si>
  <si>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</si>
  <si>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</si>
  <si>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</si>
  <si>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</si>
  <si>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</si>
  <si>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</si>
  <si>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</si>
  <si>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</si>
  <si>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</si>
  <si>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</si>
  <si>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</si>
  <si>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</si>
  <si>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</si>
  <si>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</si>
  <si>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</si>
  <si>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</si>
  <si>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</si>
  <si>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</si>
  <si>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</si>
  <si>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</si>
  <si>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</si>
  <si>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</si>
  <si>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</si>
  <si>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</si>
  <si>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</si>
  <si>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</si>
  <si>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</si>
  <si>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</si>
  <si>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</si>
  <si>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</si>
  <si>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</si>
  <si>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</si>
  <si>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</si>
  <si>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</si>
  <si>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</si>
  <si>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</si>
  <si>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</si>
  <si>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</si>
  <si>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</si>
  <si>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</si>
  <si>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</si>
  <si>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</si>
  <si>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</si>
  <si>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</si>
  <si>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</si>
  <si>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</si>
  <si>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</si>
  <si>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</si>
  <si>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</si>
  <si>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</si>
  <si>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</si>
  <si>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</si>
  <si>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</si>
  <si>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</si>
  <si>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</si>
  <si>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</si>
  <si>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</si>
  <si>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</si>
  <si>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</si>
  <si>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</si>
  <si>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</si>
  <si>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</si>
  <si>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</si>
  <si>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</si>
  <si>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</si>
  <si>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</si>
  <si>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</si>
  <si>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</si>
  <si>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</si>
  <si>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</si>
  <si>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</si>
  <si>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</si>
  <si>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</si>
  <si>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</si>
  <si>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</si>
  <si>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</si>
  <si>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</si>
  <si>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</si>
  <si>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</si>
  <si>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</si>
  <si>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</si>
  <si>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</si>
  <si>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</si>
  <si>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</si>
  <si>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</si>
  <si>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</si>
  <si>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</si>
  <si>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</si>
  <si>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</si>
  <si>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</si>
  <si>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</si>
  <si>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</si>
  <si>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</si>
  <si>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</si>
  <si>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</si>
  <si>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</si>
  <si>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</si>
  <si>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</si>
  <si>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</si>
  <si>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</si>
  <si>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</si>
  <si>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</si>
  <si>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</si>
  <si>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</si>
  <si>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</si>
  <si>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</si>
  <si>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</si>
  <si>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</si>
  <si>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</si>
  <si>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</si>
  <si>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</si>
  <si>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</si>
  <si>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</si>
  <si>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</si>
  <si>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</si>
  <si>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</si>
  <si>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</si>
  <si>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</si>
  <si>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</si>
  <si>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</si>
  <si>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</si>
  <si>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</si>
  <si>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</si>
  <si>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</si>
  <si>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</si>
  <si>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</si>
  <si>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</si>
  <si>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</si>
  <si>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</si>
  <si>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</si>
  <si>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</si>
  <si>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</si>
  <si>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</si>
  <si>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</si>
  <si>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</si>
  <si>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</si>
  <si>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</si>
  <si>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</si>
  <si>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</si>
  <si>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</si>
  <si>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</si>
  <si>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</si>
  <si>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</si>
  <si>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</si>
  <si>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</si>
  <si>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</si>
  <si>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</si>
  <si>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</si>
  <si>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</si>
  <si>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</si>
  <si>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</si>
  <si>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</si>
  <si>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</si>
  <si>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</si>
  <si>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</si>
  <si>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</si>
  <si>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</si>
  <si>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</si>
  <si>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</si>
  <si>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</si>
  <si>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</si>
  <si>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</si>
  <si>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</si>
  <si>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</si>
  <si>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</si>
  <si>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</si>
  <si>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</si>
  <si>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</si>
  <si>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</si>
  <si>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</si>
  <si>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</si>
  <si>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</si>
  <si>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</si>
  <si>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</si>
  <si>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</si>
  <si>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</si>
  <si>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</si>
  <si>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</si>
  <si>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</si>
  <si>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</si>
  <si>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</si>
  <si>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</si>
  <si>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</si>
  <si>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</si>
  <si>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</si>
  <si>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</si>
  <si>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</si>
  <si>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</si>
  <si>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</si>
  <si>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</si>
  <si>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</si>
  <si>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</si>
  <si>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</si>
  <si>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</si>
  <si>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</si>
  <si>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</si>
  <si>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</si>
  <si>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</si>
  <si>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</si>
  <si>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</si>
  <si>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</si>
  <si>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</si>
  <si>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</si>
  <si>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</si>
  <si>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</si>
  <si>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</si>
  <si>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</si>
  <si>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</si>
  <si>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</si>
  <si>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</si>
  <si>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</si>
  <si>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</si>
  <si>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</si>
  <si>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</si>
  <si>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</si>
  <si>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</si>
  <si>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</si>
  <si>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</si>
  <si>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</si>
  <si>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</si>
  <si>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</si>
  <si>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</si>
  <si>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</si>
  <si>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</si>
  <si>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</si>
  <si>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</si>
  <si>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</si>
  <si>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</si>
  <si>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</si>
  <si>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</si>
  <si>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</si>
  <si>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</si>
  <si>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</si>
  <si>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</si>
  <si>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</si>
  <si>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</si>
  <si>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</si>
  <si>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</si>
  <si>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</si>
  <si>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</si>
  <si>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</si>
  <si>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</si>
  <si>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</si>
  <si>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</si>
  <si>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</si>
  <si>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</si>
  <si>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</si>
  <si>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</si>
  <si>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</si>
  <si>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</si>
  <si>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</si>
  <si>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</si>
  <si>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</si>
  <si>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</si>
  <si>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</si>
  <si>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</si>
  <si>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</si>
  <si>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</si>
  <si>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</si>
  <si>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</si>
  <si>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</si>
  <si>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</si>
  <si>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</si>
  <si>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</si>
  <si>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</si>
  <si>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</si>
  <si>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</si>
  <si>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</si>
  <si>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</si>
  <si>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</si>
  <si>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</si>
  <si>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</si>
  <si>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</si>
  <si>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</si>
  <si>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</si>
  <si>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</si>
  <si>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</si>
  <si>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</si>
  <si>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</si>
  <si>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</si>
  <si>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</si>
  <si>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</si>
  <si>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</si>
  <si>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</si>
  <si>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</si>
  <si>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</si>
  <si>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</si>
  <si>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</si>
  <si>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</si>
  <si>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</si>
  <si>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</si>
  <si>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</si>
  <si>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</si>
  <si>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</si>
  <si>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</si>
  <si>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</si>
  <si>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</si>
  <si>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</si>
  <si>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</si>
  <si>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</si>
  <si>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</si>
  <si>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</si>
  <si>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</si>
  <si>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</si>
  <si>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</si>
  <si>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</si>
  <si>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</si>
  <si>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</si>
  <si>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</si>
  <si>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</si>
  <si>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</si>
  <si>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</si>
  <si>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</si>
  <si>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</si>
  <si>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</si>
  <si>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</si>
  <si>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</si>
  <si>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</si>
  <si>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</si>
  <si>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</si>
  <si>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</si>
  <si>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</si>
  <si>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</si>
  <si>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</si>
  <si>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</si>
  <si>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</si>
  <si>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</si>
  <si>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</si>
  <si>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</si>
  <si>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</si>
  <si>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</si>
  <si>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</si>
  <si>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</si>
  <si>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</si>
  <si>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</si>
  <si>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</si>
  <si>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</si>
  <si>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</si>
  <si>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</si>
  <si>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</si>
  <si>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</si>
  <si>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</si>
  <si>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</si>
  <si>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</si>
  <si>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</si>
  <si>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</si>
  <si>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</si>
  <si>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</si>
  <si>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</si>
  <si>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</si>
  <si>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</si>
  <si>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</si>
  <si>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</si>
  <si>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</si>
  <si>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</si>
  <si>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</si>
  <si>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</si>
  <si>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</si>
  <si>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</si>
  <si>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</si>
  <si>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</si>
  <si>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</si>
  <si>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</si>
  <si>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</si>
  <si>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</si>
  <si>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</si>
  <si>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</si>
  <si>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</si>
  <si>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</si>
  <si>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</si>
  <si>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</si>
  <si>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</si>
  <si>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</si>
  <si>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</si>
  <si>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</si>
  <si>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</si>
  <si>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</si>
  <si>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</si>
  <si>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</si>
  <si>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</si>
  <si>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</si>
  <si>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</si>
  <si>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</si>
  <si>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</si>
  <si>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</si>
  <si>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</si>
  <si>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</si>
  <si>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</si>
  <si>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</si>
  <si>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</si>
  <si>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</si>
  <si>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</si>
  <si>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</si>
  <si>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</si>
  <si>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</si>
  <si>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</si>
  <si>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</si>
  <si>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</si>
  <si>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</si>
  <si>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</si>
  <si>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</si>
  <si>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</si>
  <si>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</si>
  <si>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</si>
  <si>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</si>
  <si>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</si>
  <si>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</si>
  <si>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</si>
  <si>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</si>
  <si>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</si>
  <si>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</si>
  <si>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</si>
  <si>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</si>
  <si>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</si>
  <si>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</si>
  <si>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</si>
  <si>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</si>
  <si>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</si>
  <si>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</si>
  <si>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</si>
  <si>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</si>
  <si>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</si>
  <si>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</si>
  <si>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</si>
  <si>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</si>
  <si>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</si>
  <si>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</si>
  <si>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</si>
  <si>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</si>
  <si>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</si>
  <si>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</si>
  <si>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</si>
  <si>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</si>
  <si>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</si>
  <si>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</si>
  <si>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</si>
  <si>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</si>
  <si>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</si>
  <si>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</si>
  <si>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</si>
  <si>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</si>
  <si>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</si>
  <si>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</si>
  <si>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</si>
  <si>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</si>
  <si>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</si>
  <si>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</si>
  <si>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</si>
  <si>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</si>
  <si>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</si>
  <si>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</si>
  <si>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</si>
  <si>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</si>
  <si>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</si>
  <si>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</si>
  <si>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</si>
  <si>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</si>
  <si>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</si>
  <si>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</si>
  <si>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</si>
  <si>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</si>
  <si>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</si>
  <si>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</si>
  <si>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</si>
  <si>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</si>
  <si>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</si>
  <si>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</si>
  <si>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</si>
  <si>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</si>
  <si>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</si>
  <si>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</si>
  <si>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</si>
  <si>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</si>
  <si>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</si>
  <si>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</si>
  <si>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</si>
  <si>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</si>
  <si>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</si>
  <si>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</si>
  <si>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</si>
  <si>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</si>
  <si>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</si>
  <si>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</si>
  <si>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</si>
  <si>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</si>
  <si>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</si>
  <si>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</si>
  <si>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</si>
  <si>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</si>
  <si>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</si>
  <si>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</si>
  <si>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</si>
  <si>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</si>
  <si>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</si>
  <si>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</si>
  <si>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</si>
  <si>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</si>
  <si>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</si>
  <si>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</si>
  <si>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</si>
  <si>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</si>
  <si>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</si>
  <si>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</si>
  <si>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</si>
  <si>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</si>
  <si>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</si>
  <si>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</si>
  <si>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</si>
  <si>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</si>
  <si>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</si>
  <si>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</si>
  <si>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</si>
  <si>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</si>
  <si>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</si>
  <si>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</si>
  <si>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</si>
  <si>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</si>
  <si>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</si>
  <si>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</si>
  <si>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</si>
  <si>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</si>
  <si>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</si>
  <si>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</si>
  <si>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</si>
  <si>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</si>
  <si>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</si>
  <si>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</si>
  <si>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</si>
  <si>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</si>
  <si>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</si>
  <si>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</si>
  <si>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</si>
  <si>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</si>
  <si>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</si>
  <si>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</si>
  <si>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</si>
  <si>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</si>
  <si>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</si>
  <si>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</si>
  <si>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</si>
  <si>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</si>
  <si>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</si>
  <si>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</si>
  <si>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</si>
  <si>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</si>
  <si>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</si>
  <si>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</si>
  <si>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</si>
  <si>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</si>
  <si>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</si>
  <si>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</si>
  <si>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</si>
  <si>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</si>
  <si>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</si>
  <si>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</si>
  <si>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</si>
  <si>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</si>
  <si>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</si>
  <si>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</si>
  <si>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</si>
  <si>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</si>
  <si>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</si>
  <si>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</si>
  <si>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</si>
  <si>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</si>
  <si>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</si>
  <si>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</si>
  <si>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</si>
  <si>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</si>
  <si>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</si>
  <si>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</si>
  <si>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</si>
  <si>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</si>
  <si>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</si>
  <si>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</si>
  <si>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</si>
  <si>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</si>
  <si>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</si>
  <si>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</si>
  <si>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</si>
  <si>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</si>
  <si>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</si>
  <si>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</si>
  <si>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</si>
  <si>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</si>
  <si>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</si>
  <si>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</si>
  <si>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</si>
  <si>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</si>
  <si>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</si>
  <si>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</si>
  <si>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</si>
  <si>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</si>
  <si>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</si>
  <si>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</si>
  <si>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</si>
  <si>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</si>
  <si>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</si>
  <si>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</si>
  <si>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</si>
  <si>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</si>
  <si>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</si>
  <si>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</si>
  <si>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</si>
  <si>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</si>
  <si>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</si>
  <si>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</si>
  <si>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</si>
  <si>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</si>
  <si>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</si>
  <si>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</si>
  <si>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</si>
  <si>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</si>
  <si>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</si>
  <si>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</si>
  <si>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</si>
  <si>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</si>
  <si>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</si>
  <si>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</si>
  <si>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</si>
  <si>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</si>
  <si>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</si>
  <si>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</si>
  <si>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</si>
  <si>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</si>
  <si>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</si>
  <si>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</si>
  <si>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</si>
  <si>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</si>
  <si>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</si>
  <si>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</si>
  <si>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</si>
  <si>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</si>
  <si>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</si>
  <si>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</si>
  <si>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</si>
  <si>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</si>
  <si>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</si>
  <si>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</si>
  <si>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</si>
  <si>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</si>
  <si>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</si>
  <si>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</si>
  <si>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</si>
  <si>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</si>
  <si>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</si>
  <si>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</si>
  <si>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</si>
  <si>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</si>
  <si>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</si>
  <si>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</si>
  <si>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</si>
  <si>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</si>
  <si>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</si>
  <si>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</si>
  <si>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</si>
  <si>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</si>
  <si>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</si>
  <si>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</si>
  <si>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</si>
  <si>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</si>
  <si>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</si>
  <si>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</si>
  <si>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</si>
  <si>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</si>
  <si>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</si>
  <si>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</si>
  <si>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</si>
  <si>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</si>
  <si>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</si>
  <si>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</si>
  <si>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</si>
  <si>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</si>
  <si>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</si>
  <si>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</si>
  <si>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</si>
  <si>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</si>
  <si>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</si>
  <si>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</si>
  <si>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</si>
  <si>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</si>
  <si>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</si>
  <si>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</si>
  <si>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</si>
  <si>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</si>
  <si>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</si>
  <si>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</si>
  <si>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</si>
  <si>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</si>
  <si>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</si>
  <si>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</si>
  <si>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</si>
  <si>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</si>
  <si>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</si>
  <si>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</si>
  <si>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</si>
  <si>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</si>
  <si>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</si>
  <si>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</si>
  <si>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</si>
  <si>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</si>
  <si>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</si>
  <si>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</si>
  <si>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</si>
  <si>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</si>
  <si>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</si>
  <si>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</si>
  <si>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</si>
  <si>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</si>
  <si>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</si>
  <si>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</si>
  <si>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</si>
  <si>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</si>
  <si>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</si>
  <si>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</si>
  <si>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</si>
  <si>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</si>
  <si>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</si>
  <si>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</si>
  <si>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</si>
  <si>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</si>
  <si>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</si>
  <si>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</si>
  <si>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</si>
  <si>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</si>
  <si>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</si>
  <si>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</si>
  <si>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</si>
  <si>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</si>
  <si>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</si>
  <si>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</si>
  <si>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</si>
  <si>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</si>
  <si>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</si>
  <si>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</si>
  <si>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</si>
  <si>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</si>
  <si>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</si>
  <si>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</si>
  <si>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</si>
  <si>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</si>
  <si>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</si>
  <si>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</si>
  <si>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</si>
  <si>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</si>
  <si>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</si>
  <si>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</si>
  <si>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</si>
  <si>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</si>
  <si>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</si>
  <si>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</si>
  <si>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</si>
  <si>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</si>
  <si>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</si>
  <si>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</si>
  <si>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</si>
  <si>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</si>
  <si>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</si>
  <si>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</si>
  <si>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</si>
  <si>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</si>
  <si>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</si>
  <si>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</si>
  <si>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</si>
  <si>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</si>
  <si>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</si>
  <si>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</si>
  <si>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</si>
  <si>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</si>
  <si>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</si>
  <si>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</si>
  <si>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</si>
  <si>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</si>
  <si>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</si>
  <si>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</si>
  <si>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</si>
  <si>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</si>
  <si>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</si>
  <si>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</si>
  <si>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</si>
  <si>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</si>
  <si>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</si>
  <si>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</si>
  <si>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</si>
  <si>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</si>
  <si>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</si>
  <si>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</si>
  <si>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</si>
  <si>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</si>
  <si>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</si>
  <si>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</si>
  <si>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</si>
  <si>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</si>
  <si>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</si>
  <si>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</si>
  <si>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</si>
  <si>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</si>
  <si>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</si>
  <si>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</si>
  <si>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</si>
  <si>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</si>
  <si>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</si>
  <si>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</si>
  <si>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</si>
  <si>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</si>
  <si>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</si>
  <si>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</si>
  <si>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</si>
  <si>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</si>
  <si>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</si>
  <si>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</si>
  <si>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</si>
  <si>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</si>
  <si>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</si>
  <si>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</si>
  <si>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</si>
  <si>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</si>
  <si>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</si>
  <si>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</si>
  <si>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</si>
  <si>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</si>
  <si>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</si>
  <si>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</si>
  <si>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</si>
  <si>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</si>
  <si>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</si>
  <si>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</si>
  <si>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</si>
  <si>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</si>
  <si>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</si>
  <si>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</si>
  <si>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</si>
  <si>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</si>
  <si>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</si>
  <si>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</si>
  <si>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</si>
  <si>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</si>
  <si>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</si>
  <si>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</si>
  <si>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</si>
  <si>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</si>
  <si>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</si>
  <si>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</si>
  <si>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</si>
  <si>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</si>
  <si>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</si>
  <si>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</si>
  <si>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</si>
  <si>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</si>
  <si>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</si>
  <si>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</si>
  <si>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</si>
  <si>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</si>
  <si>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</si>
  <si>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</si>
  <si>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</si>
  <si>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</si>
  <si>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</si>
  <si>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</si>
  <si>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</si>
  <si>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</si>
  <si>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</si>
  <si>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</si>
  <si>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</si>
  <si>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</si>
  <si>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</si>
  <si>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</si>
  <si>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</si>
  <si>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</si>
  <si>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</si>
  <si>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</si>
  <si>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</si>
  <si>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</si>
  <si>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</si>
  <si>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</si>
  <si>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</si>
  <si>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</si>
  <si>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</si>
  <si>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</si>
  <si>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</si>
  <si>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</si>
  <si>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</si>
  <si>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</si>
  <si>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</si>
  <si>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</si>
  <si>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</si>
  <si>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</si>
  <si>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</si>
  <si>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</si>
  <si>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</si>
  <si>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</si>
  <si>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</si>
  <si>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</si>
  <si>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</si>
  <si>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</si>
  <si>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</si>
  <si>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</si>
  <si>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</si>
  <si>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</si>
  <si>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</si>
  <si>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</si>
  <si>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</si>
  <si>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</si>
  <si>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</si>
  <si>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</si>
  <si>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</si>
  <si>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</si>
  <si>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</si>
  <si>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</si>
  <si>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</si>
  <si>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</si>
  <si>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</si>
  <si>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</si>
  <si>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</si>
  <si>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</si>
  <si>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</si>
  <si>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</si>
  <si>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</si>
  <si>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</si>
  <si>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</si>
  <si>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</si>
  <si>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</si>
  <si>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</si>
  <si>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</si>
  <si>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</si>
  <si>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</si>
  <si>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</si>
  <si>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</si>
  <si>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</si>
  <si>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</si>
  <si>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</si>
  <si>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</si>
  <si>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</si>
  <si>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</si>
  <si>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</si>
  <si>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</si>
  <si>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</si>
  <si>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</si>
  <si>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</si>
  <si>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</si>
  <si>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</si>
  <si>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</si>
  <si>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</si>
  <si>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</si>
  <si>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</si>
  <si>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</si>
  <si>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</si>
  <si>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</si>
  <si>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</si>
  <si>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</si>
  <si>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</si>
  <si>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</si>
  <si>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</si>
  <si>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</si>
  <si>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</si>
  <si>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</si>
  <si>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</si>
  <si>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</si>
  <si>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</si>
  <si>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</si>
  <si>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</si>
  <si>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</si>
  <si>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</si>
  <si>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</si>
  <si>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</si>
  <si>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</si>
  <si>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</si>
  <si>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</si>
  <si>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</si>
  <si>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</si>
  <si>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</si>
  <si>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</si>
  <si>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</si>
  <si>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</si>
  <si>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</si>
  <si>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</si>
  <si>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</si>
  <si>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</si>
  <si>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</si>
  <si>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</si>
  <si>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</si>
  <si>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</si>
  <si>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</si>
  <si>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</si>
  <si>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</si>
  <si>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</si>
  <si>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</si>
  <si>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</si>
  <si>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</si>
  <si>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</si>
  <si>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</si>
  <si>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</si>
  <si>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</si>
  <si>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</si>
  <si>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</si>
  <si>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</si>
  <si>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</si>
  <si>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</si>
  <si>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</si>
  <si>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</si>
  <si>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</si>
  <si>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</si>
  <si>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</si>
  <si>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</si>
  <si>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</si>
  <si>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</si>
  <si>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</si>
  <si>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</si>
  <si>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</si>
  <si>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</si>
  <si>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</si>
  <si>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</si>
  <si>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</si>
  <si>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</si>
  <si>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</si>
  <si>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</si>
  <si>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</si>
  <si>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</si>
  <si>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</si>
  <si>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</si>
  <si>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</si>
  <si>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</si>
  <si>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</si>
  <si>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</si>
  <si>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</si>
  <si>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</si>
  <si>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</si>
  <si>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</si>
  <si>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</si>
  <si>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</si>
  <si>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</si>
  <si>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</si>
  <si>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</si>
  <si>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</si>
  <si>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</si>
  <si>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</si>
  <si>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</si>
  <si>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</si>
  <si>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</si>
  <si>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</si>
  <si>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</si>
  <si>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</si>
  <si>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</si>
  <si>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</si>
  <si>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</si>
  <si>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</si>
  <si>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</si>
  <si>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</si>
  <si>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</si>
  <si>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</si>
  <si>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</si>
  <si>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</si>
  <si>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</si>
  <si>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</si>
  <si>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</si>
  <si>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</si>
  <si>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</si>
  <si>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</si>
  <si>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</si>
  <si>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</si>
  <si>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</si>
  <si>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</si>
  <si>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</si>
  <si>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</si>
  <si>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</si>
  <si>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</si>
  <si>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</si>
  <si>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</si>
  <si>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</si>
  <si>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</si>
  <si>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</si>
  <si>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</si>
  <si>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</si>
  <si>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</si>
  <si>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</si>
  <si>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</si>
  <si>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</si>
  <si>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</si>
  <si>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</si>
  <si>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</si>
  <si>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</si>
  <si>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</si>
  <si>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</si>
  <si>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</si>
  <si>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</si>
  <si>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</si>
  <si>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</si>
  <si>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</si>
  <si>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</si>
  <si>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</si>
  <si>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</si>
  <si>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</si>
  <si>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</si>
  <si>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</si>
  <si>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</si>
  <si>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</si>
  <si>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</si>
  <si>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</si>
  <si>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</si>
  <si>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</si>
  <si>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</si>
  <si>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</si>
  <si>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</si>
  <si>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</si>
  <si>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</si>
  <si>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</si>
  <si>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</si>
  <si>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</si>
  <si>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</si>
  <si>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</si>
  <si>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</si>
  <si>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</si>
  <si>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</si>
  <si>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</si>
  <si>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</si>
  <si>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</si>
  <si>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</si>
  <si>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</si>
  <si>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</si>
  <si>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</si>
  <si>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</si>
  <si>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</si>
  <si>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</si>
  <si>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</si>
  <si>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</si>
  <si>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</si>
  <si>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</si>
  <si>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</si>
  <si>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</si>
  <si>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</si>
  <si>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</si>
  <si>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</si>
  <si>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</si>
  <si>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</si>
  <si>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</si>
  <si>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</si>
  <si>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</si>
  <si>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</si>
  <si>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</si>
  <si>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</si>
  <si>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</si>
  <si>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</si>
  <si>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</si>
  <si>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</si>
  <si>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</si>
  <si>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</si>
  <si>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</si>
  <si>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</si>
  <si>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</si>
  <si>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</si>
  <si>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</si>
  <si>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</si>
  <si>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</si>
  <si>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</si>
  <si>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</si>
  <si>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</si>
  <si>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</si>
  <si>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</si>
  <si>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</si>
  <si>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</si>
  <si>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</si>
  <si>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</si>
  <si>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</si>
  <si>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</si>
  <si>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</si>
  <si>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</si>
  <si>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</si>
  <si>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</si>
  <si>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</si>
  <si>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</si>
  <si>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</si>
  <si>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</si>
  <si>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</si>
  <si>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</si>
  <si>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</si>
  <si>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</si>
  <si>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</si>
  <si>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</si>
  <si>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</si>
  <si>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</si>
  <si>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</si>
  <si>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</si>
  <si>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</si>
  <si>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</si>
  <si>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</si>
  <si>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</si>
  <si>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</si>
  <si>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</si>
  <si>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</si>
  <si>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</si>
  <si>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</si>
  <si>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</si>
  <si>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</si>
  <si>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</si>
  <si>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</si>
  <si>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</si>
  <si>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</si>
  <si>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</si>
  <si>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</si>
  <si>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</si>
  <si>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</si>
  <si>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</si>
  <si>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</si>
  <si>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</si>
  <si>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</si>
  <si>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</si>
  <si>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</si>
  <si>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</si>
  <si>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</si>
  <si>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</si>
  <si>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</si>
  <si>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</si>
  <si>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</si>
  <si>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</si>
  <si>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</si>
  <si>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</si>
  <si>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</si>
  <si>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</si>
  <si>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</si>
  <si>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</si>
  <si>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</si>
  <si>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</si>
  <si>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</si>
  <si>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</si>
  <si>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</si>
  <si>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</si>
  <si>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</si>
  <si>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</si>
  <si>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</si>
  <si>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</si>
  <si>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</si>
  <si>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</si>
  <si>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</si>
  <si>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</si>
  <si>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</si>
  <si>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</si>
  <si>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</si>
  <si>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</si>
  <si>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</si>
  <si>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</si>
  <si>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</si>
  <si>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</si>
  <si>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</si>
  <si>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</si>
  <si>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</si>
  <si>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</si>
  <si>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</si>
  <si>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</si>
  <si>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</si>
  <si>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</si>
  <si>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</si>
  <si>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</si>
  <si>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</si>
  <si>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</si>
  <si>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</si>
  <si>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</si>
  <si>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</si>
  <si>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</si>
  <si>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</si>
  <si>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</si>
  <si>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</si>
  <si>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</si>
  <si>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</si>
  <si>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</si>
  <si>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</si>
  <si>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</si>
  <si>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</si>
  <si>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</si>
  <si>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</si>
  <si>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</si>
  <si>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</si>
  <si>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</si>
  <si>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</si>
  <si>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</si>
  <si>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</si>
  <si>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</si>
  <si>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</si>
  <si>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</si>
  <si>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</si>
  <si>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</si>
  <si>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</si>
  <si>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</si>
  <si>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</si>
  <si>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</si>
  <si>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</si>
  <si>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</si>
  <si>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</si>
  <si>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</si>
  <si>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</si>
  <si>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</si>
  <si>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</si>
  <si>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</si>
  <si>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</si>
  <si>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</si>
  <si>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</si>
  <si>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</si>
  <si>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</si>
  <si>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</si>
  <si>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</si>
  <si>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</si>
  <si>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</si>
  <si>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</si>
  <si>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</si>
  <si>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</si>
  <si>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</si>
  <si>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</si>
  <si>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</si>
  <si>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</si>
  <si>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</si>
  <si>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</si>
  <si>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</si>
  <si>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</si>
  <si>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</si>
  <si>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</si>
  <si>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</si>
  <si>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</si>
  <si>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</si>
  <si>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</si>
  <si>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</si>
  <si>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</si>
  <si>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</si>
  <si>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</si>
  <si>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</si>
  <si>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</si>
  <si>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</si>
  <si>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</si>
  <si>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</si>
  <si>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</si>
  <si>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</si>
  <si>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</si>
  <si>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</si>
  <si>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</si>
  <si>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</si>
  <si>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</si>
  <si>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</si>
  <si>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</si>
  <si>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</si>
  <si>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</si>
  <si>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</si>
  <si>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</si>
  <si>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</si>
  <si>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</si>
  <si>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</si>
  <si>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</si>
  <si>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</si>
  <si>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</si>
  <si>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</si>
  <si>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</si>
  <si>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</si>
  <si>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</si>
  <si>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</si>
  <si>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</si>
  <si>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</si>
  <si>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</si>
  <si>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</si>
  <si>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</si>
  <si>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</si>
  <si>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</si>
  <si>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</si>
  <si>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</si>
  <si>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</si>
  <si>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</si>
  <si>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</si>
  <si>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</si>
  <si>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</si>
  <si>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</si>
  <si>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</si>
  <si>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</si>
  <si>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</si>
  <si>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</si>
  <si>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</si>
  <si>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</si>
  <si>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</si>
  <si>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</si>
  <si>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</si>
  <si>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</si>
  <si>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</si>
  <si>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</si>
  <si>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</si>
  <si>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</si>
  <si>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</si>
  <si>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</si>
  <si>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</si>
  <si>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</si>
  <si>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</si>
  <si>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</si>
  <si>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</si>
  <si>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</si>
  <si>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</si>
  <si>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</si>
  <si>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</si>
  <si>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</si>
  <si>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</si>
  <si>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</si>
  <si>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</si>
  <si>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</si>
  <si>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</si>
  <si>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</si>
  <si>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</si>
  <si>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</si>
  <si>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</si>
  <si>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</si>
  <si>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</si>
  <si>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</si>
  <si>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</si>
  <si>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</si>
  <si>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</si>
  <si>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</si>
  <si>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</si>
  <si>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</si>
  <si>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</si>
  <si>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</si>
  <si>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</si>
  <si>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</si>
  <si>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</si>
  <si>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</si>
  <si>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</si>
  <si>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</si>
  <si>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</si>
  <si>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</si>
  <si>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</si>
  <si>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</si>
  <si>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</si>
  <si>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</si>
  <si>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</si>
  <si>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</si>
  <si>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</si>
  <si>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</si>
  <si>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</si>
  <si>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</si>
  <si>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</si>
  <si>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</si>
  <si>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</si>
  <si>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</si>
  <si>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</si>
  <si>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</si>
  <si>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</si>
  <si>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</si>
  <si>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</si>
  <si>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</si>
  <si>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</si>
  <si>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</si>
  <si>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</si>
  <si>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</si>
  <si>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</si>
  <si>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</si>
  <si>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</si>
  <si>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</si>
  <si>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</si>
  <si>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</si>
  <si>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</si>
  <si>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</si>
  <si>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</si>
  <si>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</si>
  <si>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</si>
  <si>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</si>
  <si>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</si>
  <si>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</si>
  <si>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</si>
  <si>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</si>
  <si>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</si>
  <si>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</si>
  <si>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</si>
  <si>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</si>
  <si>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</si>
  <si>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</si>
  <si>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</si>
  <si>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</si>
  <si>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</si>
  <si>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</si>
  <si>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</si>
  <si>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</si>
  <si>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</si>
  <si>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</si>
  <si>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</si>
  <si>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</si>
  <si>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</si>
  <si>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</si>
  <si>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</si>
  <si>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</si>
  <si>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</si>
  <si>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</si>
  <si>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</si>
  <si>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</si>
  <si>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</si>
  <si>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</si>
  <si>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</si>
  <si>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</si>
  <si>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</si>
  <si>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</si>
  <si>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</si>
  <si>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</si>
  <si>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</si>
  <si>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</si>
  <si>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</si>
  <si>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</si>
  <si>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</si>
  <si>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</si>
  <si>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</si>
  <si>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</si>
  <si>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</si>
  <si>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</si>
  <si>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</si>
  <si>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</si>
  <si>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</si>
  <si>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</si>
  <si>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</si>
  <si>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</si>
  <si>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</si>
  <si>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</si>
  <si>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</si>
  <si>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</si>
  <si>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</si>
  <si>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</si>
  <si>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</si>
  <si>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</si>
  <si>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</si>
  <si>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</si>
  <si>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</si>
  <si>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</si>
  <si>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</si>
  <si>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</si>
  <si>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</si>
  <si>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</si>
  <si>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</si>
  <si>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</si>
  <si>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</si>
  <si>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</si>
  <si>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</si>
  <si>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</si>
  <si>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</si>
  <si>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</si>
  <si>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</si>
  <si>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</si>
  <si>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</si>
  <si>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</si>
  <si>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</si>
  <si>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</si>
  <si>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</si>
  <si>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</si>
  <si>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</si>
  <si>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</si>
  <si>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</si>
  <si>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</si>
  <si>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</si>
  <si>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</si>
  <si>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</si>
  <si>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</si>
  <si>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</si>
  <si>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</si>
  <si>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</si>
  <si>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</si>
  <si>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</si>
  <si>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</si>
  <si>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</si>
  <si>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</si>
  <si>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</si>
  <si>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</si>
  <si>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</si>
  <si>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</si>
  <si>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</si>
  <si>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</si>
  <si>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</si>
  <si>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</si>
  <si>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</si>
  <si>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</si>
  <si>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</si>
  <si>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</si>
  <si>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</si>
  <si>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</si>
  <si>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</si>
  <si>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</si>
  <si>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</si>
  <si>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</si>
  <si>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</si>
  <si>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</si>
  <si>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</si>
  <si>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</si>
  <si>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</si>
  <si>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</si>
  <si>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</si>
  <si>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</si>
  <si>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</si>
  <si>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</si>
  <si>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</si>
  <si>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</si>
  <si>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</si>
  <si>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</si>
  <si>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</si>
  <si>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</si>
  <si>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</si>
  <si>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</si>
  <si>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</si>
  <si>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</si>
  <si>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</si>
  <si>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</si>
  <si>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</si>
  <si>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</si>
  <si>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</si>
  <si>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</si>
  <si>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</si>
  <si>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</si>
  <si>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</si>
  <si>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</si>
  <si>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</si>
  <si>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</si>
  <si>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</si>
  <si>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</si>
  <si>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</si>
  <si>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</si>
  <si>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</si>
  <si>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</si>
  <si>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</si>
  <si>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</si>
  <si>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</si>
  <si>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</si>
  <si>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</si>
  <si>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</si>
  <si>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</si>
  <si>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</si>
  <si>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</si>
  <si>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</si>
  <si>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</si>
  <si>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</si>
  <si>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</si>
  <si>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</si>
  <si>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</si>
  <si>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</si>
  <si>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</si>
  <si>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</si>
  <si>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</si>
  <si>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</si>
  <si>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</si>
  <si>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</si>
  <si>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</si>
  <si>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</si>
  <si>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</si>
  <si>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</si>
  <si>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</si>
  <si>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</si>
  <si>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</si>
  <si>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</si>
  <si>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</si>
  <si>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</si>
  <si>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</si>
  <si>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</si>
  <si>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</si>
  <si>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</si>
  <si>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</si>
  <si>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</si>
  <si>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</si>
  <si>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</si>
  <si>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</si>
  <si>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</si>
  <si>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</si>
  <si>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</si>
  <si>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</si>
  <si>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</si>
  <si>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</si>
  <si>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</si>
  <si>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</si>
  <si>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</si>
  <si>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</si>
  <si>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</si>
  <si>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</si>
  <si>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</si>
  <si>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</si>
  <si>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</si>
  <si>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</si>
  <si>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</si>
  <si>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</si>
  <si>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</si>
  <si>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</si>
  <si>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</si>
  <si>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</si>
  <si>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</si>
  <si>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</si>
  <si>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</si>
  <si>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</si>
  <si>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</si>
  <si>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</si>
  <si>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</si>
  <si>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</si>
  <si>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</si>
  <si>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</si>
  <si>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</si>
  <si>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</si>
  <si>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</si>
  <si>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</si>
  <si>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</si>
  <si>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</si>
  <si>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</si>
  <si>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</si>
  <si>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</si>
  <si>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</si>
  <si>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</si>
  <si>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</si>
  <si>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</si>
  <si>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</si>
  <si>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</si>
  <si>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</si>
  <si>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</si>
  <si>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</si>
  <si>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</si>
  <si>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</si>
  <si>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</si>
  <si>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</si>
  <si>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</si>
  <si>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</si>
  <si>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</si>
  <si>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</si>
  <si>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</si>
  <si>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</si>
  <si>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</si>
  <si>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</si>
  <si>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</si>
  <si>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</si>
  <si>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</si>
  <si>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</si>
  <si>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</si>
  <si>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</si>
  <si>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</si>
  <si>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</si>
  <si>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</si>
  <si>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</si>
  <si>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</si>
  <si>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</si>
  <si>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</si>
  <si>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</si>
  <si>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</si>
  <si>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</si>
  <si>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</si>
  <si>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</si>
  <si>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</si>
  <si>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</si>
  <si>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</si>
  <si>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</si>
  <si>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</si>
  <si>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</si>
  <si>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</si>
  <si>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</si>
  <si>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</si>
  <si>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</si>
  <si>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</si>
  <si>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</si>
  <si>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</si>
  <si>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</si>
  <si>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</si>
  <si>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</si>
  <si>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</si>
  <si>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</si>
  <si>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</si>
  <si>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</si>
  <si>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</si>
  <si>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</si>
  <si>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</si>
  <si>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</si>
  <si>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</si>
  <si>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</si>
  <si>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</si>
  <si>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</si>
  <si>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</si>
  <si>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</si>
  <si>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</si>
  <si>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</si>
  <si>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</si>
  <si>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</si>
  <si>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</si>
  <si>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</si>
  <si>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</si>
  <si>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</si>
  <si>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</si>
  <si>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</si>
  <si>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</si>
  <si>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</si>
  <si>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</si>
  <si>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</si>
  <si>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</si>
  <si>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</si>
  <si>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</si>
  <si>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</si>
  <si>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</si>
  <si>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</si>
  <si>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</si>
  <si>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</si>
  <si>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</si>
  <si>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</si>
  <si>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</si>
  <si>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</si>
  <si>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</si>
  <si>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</si>
  <si>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</si>
  <si>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</si>
  <si>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</si>
  <si>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</si>
  <si>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</si>
  <si>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</si>
  <si>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</si>
  <si>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</si>
  <si>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</si>
  <si>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</si>
  <si>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</si>
  <si>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</si>
  <si>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</si>
  <si>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</si>
  <si>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</si>
  <si>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</si>
  <si>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</si>
  <si>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</si>
  <si>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</si>
  <si>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</si>
  <si>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</si>
  <si>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</si>
  <si>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</si>
  <si>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</si>
  <si>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</si>
  <si>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</si>
  <si>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</si>
  <si>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</si>
  <si>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</si>
  <si>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</si>
  <si>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</si>
  <si>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</si>
  <si>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</si>
  <si>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</si>
  <si>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</si>
  <si>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</si>
  <si>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</si>
  <si>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</si>
  <si>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</si>
  <si>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</si>
  <si>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</si>
  <si>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</si>
  <si>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</si>
  <si>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</si>
  <si>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</si>
  <si>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</si>
  <si>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</si>
  <si>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</si>
  <si>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</si>
  <si>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</si>
  <si>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</si>
  <si>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</si>
  <si>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</si>
  <si>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</si>
  <si>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</si>
  <si>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</si>
  <si>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</si>
  <si>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</si>
  <si>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</si>
  <si>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</si>
  <si>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</si>
  <si>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</si>
  <si>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</si>
  <si>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</si>
  <si>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</si>
  <si>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</si>
  <si>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</si>
  <si>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</si>
  <si>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</si>
  <si>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</si>
  <si>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</si>
  <si>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</si>
  <si>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</si>
  <si>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</si>
  <si>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</si>
  <si>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</si>
  <si>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</si>
  <si>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</si>
  <si>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</si>
  <si>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</si>
  <si>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</si>
  <si>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</si>
  <si>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</si>
  <si>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</si>
  <si>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</si>
  <si>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</si>
  <si>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</si>
  <si>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</si>
  <si>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</si>
  <si>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</si>
  <si>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</si>
  <si>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</si>
  <si>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</si>
  <si>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</si>
  <si>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</si>
  <si>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</si>
  <si>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</si>
  <si>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</si>
  <si>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</si>
  <si>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</si>
  <si>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</si>
  <si>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</si>
  <si>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</si>
  <si>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</si>
  <si>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</si>
  <si>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</si>
  <si>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</si>
  <si>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</si>
  <si>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</si>
  <si>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</si>
  <si>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</si>
  <si>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</si>
  <si>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</si>
  <si>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</si>
  <si>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</si>
  <si>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</si>
  <si>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</si>
  <si>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</si>
  <si>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</si>
  <si>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</si>
  <si>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</si>
  <si>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</si>
  <si>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</si>
  <si>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</si>
  <si>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</si>
  <si>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</si>
  <si>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</si>
  <si>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</si>
  <si>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</si>
  <si>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</si>
  <si>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</si>
  <si>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</si>
  <si>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</si>
  <si>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</si>
  <si>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</si>
  <si>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</si>
  <si>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</si>
  <si>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</si>
  <si>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</si>
  <si>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</si>
  <si>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</si>
  <si>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</si>
  <si>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</si>
  <si>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</si>
  <si>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</si>
  <si>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</si>
  <si>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</si>
  <si>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</si>
  <si>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</si>
  <si>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</si>
  <si>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</si>
  <si>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</si>
  <si>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</si>
  <si>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</si>
  <si>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</si>
  <si>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</si>
  <si>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</si>
  <si>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</si>
  <si>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</si>
  <si>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</si>
  <si>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</si>
  <si>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</si>
  <si>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</si>
  <si>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</si>
  <si>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</si>
  <si>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</si>
  <si>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</si>
  <si>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</si>
  <si>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</si>
  <si>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</si>
  <si>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</si>
  <si>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</si>
  <si>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</si>
  <si>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</si>
  <si>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</si>
  <si>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</si>
  <si>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</si>
  <si>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</si>
  <si>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</si>
  <si>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</si>
  <si>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</si>
  <si>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</si>
  <si>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</si>
  <si>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</si>
  <si>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</si>
  <si>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</si>
  <si>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</si>
  <si>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</si>
  <si>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</si>
  <si>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</si>
  <si>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</si>
  <si>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</si>
  <si>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</si>
  <si>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</si>
  <si>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</si>
  <si>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</si>
  <si>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</si>
  <si>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</si>
  <si>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</si>
  <si>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</si>
  <si>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</si>
  <si>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</si>
  <si>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</si>
  <si>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</si>
  <si>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</si>
  <si>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</si>
  <si>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</si>
  <si>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</si>
  <si>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</si>
  <si>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</si>
  <si>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</si>
  <si>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</si>
  <si>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</si>
  <si>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</si>
  <si>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</si>
  <si>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</si>
  <si>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</si>
  <si>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</si>
  <si>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</si>
  <si>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</si>
  <si>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</si>
  <si>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</si>
  <si>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</si>
  <si>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</si>
  <si>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</si>
  <si>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</si>
  <si>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</si>
  <si>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</si>
  <si>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</si>
  <si>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</si>
  <si>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</si>
  <si>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</si>
  <si>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</si>
  <si>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</si>
  <si>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</si>
  <si>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</si>
  <si>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</si>
  <si>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</si>
  <si>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</si>
  <si>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</si>
  <si>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</si>
  <si>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</si>
  <si>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</si>
  <si>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</si>
  <si>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</si>
  <si>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</si>
  <si>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</si>
  <si>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</si>
  <si>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</si>
  <si>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</si>
  <si>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</si>
  <si>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</si>
  <si>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</si>
  <si>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</si>
  <si>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</si>
  <si>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</si>
  <si>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</si>
  <si>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</si>
  <si>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</si>
  <si>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</si>
  <si>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</si>
  <si>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</si>
  <si>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</si>
  <si>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</si>
  <si>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</si>
  <si>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</si>
  <si>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</si>
  <si>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</si>
  <si>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</si>
  <si>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</si>
  <si>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</si>
  <si>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</si>
  <si>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</si>
  <si>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</si>
  <si>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</si>
  <si>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</si>
  <si>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</si>
  <si>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</si>
  <si>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</si>
  <si>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</si>
  <si>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</si>
  <si>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</si>
  <si>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</si>
  <si>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</si>
  <si>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</si>
  <si>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</si>
  <si>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</si>
  <si>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</si>
  <si>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</si>
  <si>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</si>
  <si>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</si>
  <si>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</si>
  <si>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</si>
  <si>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</si>
  <si>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</si>
  <si>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</si>
  <si>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</si>
  <si>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</si>
  <si>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</si>
  <si>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</si>
  <si>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</si>
  <si>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</si>
  <si>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</si>
  <si>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</si>
  <si>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</si>
  <si>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</si>
  <si>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</si>
  <si>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</si>
  <si>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</si>
  <si>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</si>
  <si>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</si>
  <si>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</si>
  <si>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</si>
  <si>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</si>
  <si>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</si>
  <si>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</si>
  <si>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</si>
  <si>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</si>
  <si>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</si>
  <si>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</si>
  <si>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</si>
  <si>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</si>
  <si>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</si>
  <si>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</si>
  <si>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</si>
  <si>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</si>
  <si>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</si>
  <si>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</si>
  <si>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</si>
  <si>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</si>
  <si>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</si>
  <si>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</si>
  <si>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</si>
  <si>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</si>
  <si>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</si>
  <si>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</si>
  <si>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</si>
  <si>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</si>
  <si>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</si>
  <si>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</si>
  <si>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</si>
  <si>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</si>
  <si>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</si>
  <si>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</si>
  <si>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</si>
  <si>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</si>
  <si>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</si>
  <si>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</si>
  <si>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</si>
  <si>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</si>
  <si>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</si>
  <si>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</si>
  <si>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</si>
  <si>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</si>
  <si>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</si>
  <si>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</si>
  <si>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</si>
  <si>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</si>
  <si>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</si>
  <si>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</si>
  <si>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</si>
  <si>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</si>
  <si>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</si>
  <si>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</si>
  <si>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</si>
  <si>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</si>
  <si>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</si>
  <si>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</si>
  <si>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</si>
  <si>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</si>
  <si>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</si>
  <si>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</si>
  <si>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</si>
  <si>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</si>
  <si>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</si>
  <si>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</si>
  <si>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</si>
  <si>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</si>
  <si>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</si>
  <si>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</si>
  <si>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</si>
  <si>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</si>
  <si>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</si>
  <si>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</si>
  <si>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</si>
  <si>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</si>
  <si>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</si>
  <si>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</si>
  <si>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</si>
  <si>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</si>
  <si>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</si>
  <si>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</si>
  <si>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</si>
  <si>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</si>
  <si>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</si>
  <si>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</si>
  <si>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</si>
  <si>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</si>
  <si>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</si>
  <si>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</si>
  <si>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</si>
  <si>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</si>
  <si>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</si>
  <si>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</si>
  <si>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</si>
  <si>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</si>
  <si>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</si>
  <si>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</si>
  <si>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</si>
  <si>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</si>
  <si>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</si>
  <si>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</si>
  <si>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</si>
  <si>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</si>
  <si>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</si>
  <si>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</si>
  <si>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</si>
  <si>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</si>
  <si>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</si>
  <si>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</si>
  <si>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</si>
  <si>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</si>
  <si>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</si>
  <si>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</si>
  <si>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</si>
  <si>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</si>
  <si>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</si>
  <si>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</si>
  <si>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</si>
  <si>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</si>
  <si>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</si>
  <si>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</si>
  <si>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</si>
  <si>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</si>
  <si>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</si>
  <si>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</si>
  <si>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</si>
  <si>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</si>
  <si>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</si>
  <si>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</si>
  <si>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</si>
  <si>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</si>
  <si>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</si>
  <si>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</si>
  <si>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</si>
  <si>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</si>
  <si>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</si>
  <si>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</si>
  <si>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</si>
  <si>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</si>
  <si>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</si>
  <si>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</si>
  <si>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</si>
  <si>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</si>
  <si>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</si>
  <si>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</si>
  <si>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</si>
  <si>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</si>
  <si>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</si>
  <si>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</si>
  <si>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</si>
  <si>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</si>
  <si>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</si>
  <si>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</si>
  <si>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</si>
  <si>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</si>
  <si>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</si>
  <si>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</si>
  <si>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</si>
  <si>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</si>
  <si>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</si>
  <si>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</si>
  <si>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</si>
  <si>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</si>
  <si>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</si>
  <si>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</si>
  <si>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</si>
  <si>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</si>
  <si>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</si>
  <si>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</si>
  <si>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</si>
  <si>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</si>
  <si>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</si>
  <si>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</si>
  <si>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</si>
  <si>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</si>
  <si>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</si>
  <si>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</si>
  <si>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</si>
  <si>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</si>
  <si>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</si>
  <si>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</si>
  <si>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</si>
  <si>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</si>
  <si>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</si>
  <si>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</si>
  <si>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</si>
  <si>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</si>
  <si>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</si>
  <si>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</si>
  <si>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</si>
  <si>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</si>
  <si>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</si>
  <si>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</si>
  <si>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</si>
  <si>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</si>
  <si>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</si>
  <si>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</si>
  <si>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</si>
  <si>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</si>
  <si>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</si>
  <si>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</si>
  <si>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</si>
  <si>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</si>
  <si>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</si>
  <si>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</si>
  <si>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</si>
  <si>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</si>
  <si>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</si>
  <si>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</si>
  <si>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</si>
  <si>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</si>
  <si>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</si>
  <si>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</si>
  <si>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</si>
  <si>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</si>
  <si>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</si>
  <si>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</si>
  <si>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</si>
  <si>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</si>
  <si>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</si>
  <si>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</si>
  <si>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</si>
  <si>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</si>
  <si>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</si>
  <si>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</si>
  <si>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</si>
  <si>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</si>
  <si>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</si>
  <si>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</si>
  <si>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</si>
  <si>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</si>
  <si>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</si>
  <si>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</si>
  <si>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</si>
  <si>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</si>
  <si>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</si>
  <si>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</si>
  <si>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</si>
  <si>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</si>
  <si>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</si>
  <si>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</si>
  <si>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</si>
  <si>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</si>
  <si>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</si>
  <si>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</si>
  <si>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</si>
  <si>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</si>
  <si>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</si>
  <si>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</si>
  <si>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</si>
  <si>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</si>
  <si>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</si>
  <si>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</si>
  <si>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</si>
  <si>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</si>
  <si>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</si>
  <si>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</si>
  <si>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</si>
  <si>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</si>
  <si>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</si>
  <si>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</si>
  <si>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</si>
  <si>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</si>
  <si>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</si>
  <si>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</si>
  <si>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</si>
  <si>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</si>
  <si>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</si>
  <si>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</si>
  <si>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</si>
  <si>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</si>
  <si>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</si>
  <si>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</si>
  <si>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</si>
  <si>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</si>
  <si>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</si>
  <si>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</si>
  <si>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</si>
  <si>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</si>
  <si>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</si>
  <si>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</si>
  <si>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</si>
  <si>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</si>
  <si>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</si>
  <si>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</si>
  <si>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</si>
  <si>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</si>
  <si>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</si>
  <si>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</si>
  <si>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</si>
  <si>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</si>
  <si>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</si>
  <si>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</si>
  <si>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</si>
  <si>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</si>
  <si>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</si>
  <si>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</si>
  <si>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</si>
  <si>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</si>
  <si>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</si>
  <si>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</si>
  <si>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</si>
  <si>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</si>
  <si>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</si>
  <si>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</si>
  <si>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</si>
  <si>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</si>
  <si>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</si>
  <si>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</si>
  <si>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</si>
  <si>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</si>
  <si>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</si>
  <si>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</si>
  <si>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</si>
  <si>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</si>
  <si>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</si>
  <si>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</si>
  <si>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</si>
  <si>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</si>
  <si>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</si>
  <si>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</si>
  <si>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</si>
  <si>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</si>
  <si>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</si>
  <si>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</si>
  <si>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</si>
  <si>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</si>
  <si>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</si>
  <si>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</si>
  <si>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</si>
  <si>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</si>
  <si>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</si>
  <si>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</si>
  <si>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</si>
  <si>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</si>
  <si>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</si>
  <si>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</si>
  <si>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</si>
  <si>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</si>
  <si>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</si>
  <si>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</si>
  <si>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</si>
  <si>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</si>
  <si>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</si>
  <si>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</si>
  <si>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</si>
  <si>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</si>
  <si>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</si>
  <si>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</si>
  <si>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</si>
  <si>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</si>
  <si>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</si>
  <si>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</si>
  <si>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</si>
  <si>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</si>
  <si>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</si>
  <si>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</si>
  <si>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</si>
  <si>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</si>
  <si>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</si>
  <si>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</si>
  <si>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</si>
  <si>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</si>
  <si>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</si>
  <si>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</si>
  <si>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</si>
  <si>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</si>
  <si>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</si>
  <si>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</si>
  <si>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</si>
  <si>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</si>
  <si>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</si>
  <si>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</si>
  <si>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</si>
  <si>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</si>
  <si>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</si>
  <si>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</si>
  <si>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</si>
  <si>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</si>
  <si>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</si>
  <si>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</si>
  <si>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</si>
  <si>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</si>
  <si>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</si>
  <si>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</si>
  <si>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</si>
  <si>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</si>
  <si>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</si>
  <si>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</si>
  <si>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</si>
  <si>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</si>
  <si>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</si>
  <si>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</si>
  <si>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</si>
  <si>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</si>
  <si>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</si>
  <si>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</si>
  <si>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</si>
  <si>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</si>
  <si>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</si>
  <si>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</si>
  <si>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</si>
  <si>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</si>
  <si>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</si>
  <si>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</si>
  <si>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</si>
  <si>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</si>
  <si>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</si>
  <si>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</si>
  <si>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</si>
  <si>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</si>
  <si>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</si>
  <si>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</si>
  <si>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</si>
  <si>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</si>
  <si>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</si>
  <si>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</si>
  <si>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</si>
  <si>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</si>
  <si>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</si>
  <si>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</si>
  <si>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</si>
  <si>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</si>
  <si>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</si>
  <si>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</si>
  <si>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</si>
  <si>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</si>
  <si>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</si>
  <si>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</si>
  <si>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</si>
  <si>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</si>
  <si>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</si>
  <si>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</si>
  <si>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</si>
  <si>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</si>
  <si>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</si>
  <si>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</si>
  <si>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</si>
  <si>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</si>
  <si>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</si>
  <si>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</si>
  <si>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</si>
  <si>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</si>
  <si>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</si>
  <si>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</si>
  <si>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</si>
  <si>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</si>
  <si>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</si>
  <si>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</si>
  <si>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</si>
  <si>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</si>
  <si>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</si>
  <si>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</si>
  <si>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</si>
  <si>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</si>
  <si>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</si>
  <si>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</si>
  <si>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</si>
  <si>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</si>
  <si>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</si>
  <si>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</si>
  <si>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</si>
  <si>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</si>
  <si>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</si>
  <si>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</si>
  <si>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</si>
  <si>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</si>
  <si>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</si>
  <si>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</si>
  <si>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</si>
  <si>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</si>
  <si>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</si>
  <si>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</si>
  <si>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</si>
  <si>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</si>
  <si>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</si>
  <si>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</si>
  <si>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</si>
  <si>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</si>
  <si>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</si>
  <si>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</si>
  <si>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</si>
  <si>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</si>
  <si>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</si>
  <si>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</si>
  <si>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</si>
  <si>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</si>
  <si>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</si>
  <si>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</si>
  <si>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</si>
  <si>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</si>
  <si>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</si>
  <si>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</si>
  <si>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</si>
  <si>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</si>
  <si>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</si>
  <si>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</si>
  <si>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</si>
  <si>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</si>
  <si>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</si>
  <si>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</si>
  <si>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</si>
  <si>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</si>
  <si>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</si>
  <si>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</si>
  <si>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</si>
  <si>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</si>
  <si>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</si>
  <si>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</si>
  <si>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</si>
  <si>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</si>
  <si>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</si>
  <si>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</si>
  <si>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</si>
  <si>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</si>
  <si>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</si>
  <si>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</si>
  <si>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</si>
  <si>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</si>
  <si>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</si>
  <si>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</si>
  <si>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</si>
  <si>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</si>
  <si>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</si>
  <si>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</si>
  <si>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</si>
  <si>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</si>
  <si>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</si>
  <si>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</si>
  <si>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</si>
  <si>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</si>
  <si>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</si>
  <si>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</si>
  <si>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</si>
  <si>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</si>
  <si>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</si>
  <si>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</si>
  <si>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</si>
  <si>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</si>
  <si>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</si>
  <si>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</si>
  <si>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</si>
  <si>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</si>
  <si>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</si>
  <si>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</si>
  <si>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</si>
  <si>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</si>
  <si>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</si>
  <si>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</si>
  <si>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</si>
  <si>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</si>
  <si>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</si>
  <si>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</si>
  <si>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</si>
  <si>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</si>
  <si>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</si>
  <si>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</si>
  <si>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</si>
  <si>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</si>
  <si>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</si>
  <si>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</si>
  <si>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</si>
  <si>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</si>
  <si>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</si>
  <si>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</si>
  <si>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</si>
  <si>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</si>
  <si>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</si>
  <si>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</si>
  <si>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</si>
  <si>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</si>
  <si>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</si>
  <si>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</si>
  <si>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</si>
  <si>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</si>
  <si>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</si>
  <si>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</si>
  <si>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</si>
  <si>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</si>
  <si>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</si>
  <si>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</si>
  <si>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</si>
  <si>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</si>
  <si>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</si>
  <si>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</si>
  <si>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</si>
  <si>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</si>
  <si>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</si>
  <si>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</si>
  <si>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</si>
  <si>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</si>
  <si>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</si>
  <si>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</si>
  <si>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</si>
  <si>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</si>
  <si>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</si>
  <si>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</si>
  <si>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</si>
  <si>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</si>
  <si>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</si>
  <si>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</si>
  <si>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</si>
  <si>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</si>
  <si>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</si>
  <si>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</si>
  <si>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</si>
  <si>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</si>
  <si>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</si>
  <si>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</si>
  <si>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</si>
  <si>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</si>
  <si>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</si>
  <si>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</si>
  <si>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</si>
  <si>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</si>
  <si>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</si>
  <si>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</si>
  <si>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</si>
  <si>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</si>
  <si>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</si>
  <si>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</si>
  <si>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</si>
  <si>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</si>
  <si>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</si>
  <si>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</si>
  <si>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</si>
  <si>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</si>
  <si>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</si>
  <si>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</si>
  <si>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</si>
  <si>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</si>
  <si>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</si>
  <si>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</si>
  <si>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</si>
  <si>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</si>
  <si>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</si>
  <si>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</si>
  <si>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</si>
  <si>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</si>
  <si>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</si>
  <si>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</si>
  <si>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</si>
  <si>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</si>
  <si>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</si>
  <si>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</si>
  <si>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</si>
  <si>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</si>
  <si>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</si>
  <si>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</si>
  <si>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</si>
  <si>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</si>
  <si>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</si>
  <si>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</si>
  <si>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</si>
  <si>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</si>
  <si>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</si>
  <si>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</si>
  <si>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</si>
  <si>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</si>
  <si>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</si>
  <si>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</si>
  <si>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</si>
  <si>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</si>
  <si>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</si>
  <si>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</si>
  <si>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</si>
  <si>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</si>
  <si>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</si>
  <si>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</si>
  <si>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</si>
  <si>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</si>
  <si>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</si>
  <si>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</si>
  <si>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</si>
  <si>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</si>
  <si>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</si>
  <si>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</si>
  <si>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</si>
  <si>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</si>
  <si>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</si>
  <si>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</si>
  <si>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</si>
  <si>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</si>
  <si>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</si>
  <si>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</si>
  <si>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</si>
  <si>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</si>
  <si>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</si>
  <si>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</si>
  <si>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</si>
  <si>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</si>
  <si>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</si>
  <si>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</si>
  <si>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</si>
  <si>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</si>
  <si>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</si>
  <si>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</si>
  <si>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</si>
  <si>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</si>
  <si>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</si>
  <si>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</si>
  <si>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</si>
  <si>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</si>
  <si>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</si>
  <si>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</si>
  <si>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</si>
  <si>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</si>
  <si>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</si>
  <si>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</si>
  <si>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</si>
  <si>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</si>
  <si>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</si>
  <si>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</si>
  <si>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</si>
  <si>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</si>
  <si>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</si>
  <si>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</si>
  <si>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</si>
  <si>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</si>
  <si>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</si>
  <si>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</si>
  <si>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</si>
  <si>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</si>
  <si>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</si>
  <si>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</si>
  <si>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</si>
  <si>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</si>
  <si>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</si>
  <si>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</si>
  <si>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</si>
  <si>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</si>
  <si>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</si>
  <si>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</si>
  <si>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</si>
  <si>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</si>
  <si>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</si>
  <si>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</si>
  <si>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</si>
  <si>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</si>
  <si>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</si>
  <si>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</si>
  <si>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</si>
  <si>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</si>
  <si>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</si>
  <si>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</si>
  <si>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</si>
  <si>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</si>
  <si>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</si>
  <si>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</si>
  <si>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</si>
  <si>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</si>
  <si>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</si>
  <si>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</si>
  <si>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</si>
  <si>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</si>
  <si>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</si>
  <si>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</si>
  <si>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</si>
  <si>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</si>
  <si>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</si>
  <si>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</si>
  <si>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</si>
  <si>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</si>
  <si>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</si>
  <si>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</si>
  <si>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</si>
  <si>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</si>
  <si>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</si>
  <si>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</si>
  <si>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</si>
  <si>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</si>
  <si>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</si>
  <si>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</si>
  <si>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</si>
  <si>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</si>
  <si>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</si>
  <si>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</si>
  <si>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</si>
  <si>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</si>
  <si>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</si>
  <si>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</si>
  <si>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</si>
  <si>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</si>
  <si>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</si>
  <si>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</si>
  <si>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</si>
  <si>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</si>
  <si>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</si>
  <si>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</si>
  <si>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</si>
  <si>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</si>
  <si>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</si>
  <si>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</si>
  <si>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</si>
  <si>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</si>
  <si>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</si>
  <si>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</si>
  <si>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</si>
  <si>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</si>
  <si>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</si>
  <si>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</si>
  <si>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</si>
  <si>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</si>
  <si>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</si>
  <si>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</si>
  <si>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</si>
  <si>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</si>
  <si>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</si>
  <si>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</si>
  <si>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</si>
  <si>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</si>
  <si>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</si>
  <si>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</si>
  <si>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</si>
  <si>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</si>
  <si>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</si>
  <si>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</si>
  <si>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</si>
  <si>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</si>
  <si>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</si>
  <si>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</si>
  <si>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</si>
  <si>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</si>
  <si>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</si>
  <si>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</si>
  <si>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</si>
  <si>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</si>
  <si>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</si>
  <si>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</si>
  <si>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</si>
  <si>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</si>
  <si>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</si>
  <si>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</si>
  <si>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</si>
  <si>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</si>
  <si>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</si>
  <si>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</si>
  <si>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</si>
  <si>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</si>
  <si>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</si>
  <si>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</si>
  <si>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</si>
  <si>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</si>
  <si>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</si>
  <si>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</si>
  <si>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</si>
  <si>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</si>
  <si>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</si>
  <si>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</si>
  <si>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</si>
  <si>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</si>
  <si>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</si>
  <si>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</si>
  <si>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</si>
  <si>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</si>
  <si>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</si>
  <si>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</si>
  <si>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</si>
  <si>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</si>
  <si>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</si>
  <si>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</si>
  <si>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</si>
  <si>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</si>
  <si>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</si>
  <si>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</si>
  <si>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</si>
  <si>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</si>
  <si>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</si>
  <si>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</si>
  <si>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</si>
  <si>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</si>
  <si>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</si>
  <si>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</si>
  <si>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</si>
  <si>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</si>
  <si>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</si>
  <si>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</si>
  <si>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</si>
  <si>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</si>
  <si>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</si>
  <si>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</si>
  <si>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</si>
  <si>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</si>
  <si>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</si>
  <si>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</si>
  <si>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</si>
  <si>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</si>
  <si>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</si>
  <si>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</si>
  <si>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</si>
  <si>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</si>
  <si>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</si>
  <si>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</si>
  <si>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</si>
  <si>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</si>
  <si>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</si>
  <si>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</si>
  <si>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</si>
  <si>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</si>
  <si>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</si>
  <si>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</si>
  <si>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</si>
  <si>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</si>
  <si>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</si>
  <si>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</si>
  <si>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</si>
  <si>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</si>
  <si>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</si>
  <si>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</si>
  <si>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</si>
  <si>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</si>
  <si>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</si>
  <si>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</si>
  <si>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</si>
  <si>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</si>
  <si>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</si>
  <si>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</si>
  <si>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</si>
  <si>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</si>
  <si>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</si>
  <si>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</si>
  <si>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</si>
  <si>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</si>
  <si>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</si>
  <si>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</si>
  <si>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</si>
  <si>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</si>
  <si>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</si>
  <si>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</si>
  <si>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</si>
  <si>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</si>
  <si>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</si>
  <si>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</si>
  <si>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</si>
  <si>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</si>
  <si>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</si>
  <si>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</si>
  <si>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</si>
  <si>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</si>
  <si>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</si>
  <si>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</si>
  <si>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</si>
  <si>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</si>
  <si>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</si>
  <si>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</si>
  <si>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</si>
  <si>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</si>
  <si>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</si>
  <si>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</si>
  <si>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</si>
  <si>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</si>
  <si>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</si>
  <si>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</si>
  <si>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</si>
  <si>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</si>
  <si>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</si>
  <si>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</si>
  <si>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</si>
  <si>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</si>
  <si>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</si>
  <si>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</si>
  <si>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</si>
  <si>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</si>
  <si>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</si>
  <si>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</si>
  <si>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</si>
  <si>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</si>
  <si>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</si>
  <si>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</si>
  <si>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</si>
  <si>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</si>
  <si>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</si>
  <si>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</si>
  <si>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</si>
  <si>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</si>
  <si>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</si>
  <si>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</si>
  <si>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</si>
  <si>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</si>
  <si>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</si>
  <si>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</si>
  <si>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</si>
  <si>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</si>
  <si>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</si>
  <si>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</si>
  <si>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</si>
  <si>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</si>
  <si>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</si>
  <si>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</si>
  <si>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</si>
  <si>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</si>
  <si>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</si>
  <si>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</si>
  <si>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</si>
  <si>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</si>
  <si>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</si>
  <si>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</si>
  <si>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</si>
  <si>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</si>
  <si>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</si>
  <si>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</si>
  <si>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</si>
  <si>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</si>
  <si>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</si>
  <si>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</si>
  <si>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</si>
  <si>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</si>
  <si>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</si>
  <si>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</si>
  <si>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</si>
  <si>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</si>
  <si>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</si>
  <si>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</si>
  <si>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</si>
  <si>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</si>
  <si>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</si>
  <si>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</si>
  <si>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</si>
  <si>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</si>
  <si>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</si>
  <si>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</si>
  <si>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</si>
  <si>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</si>
  <si>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</si>
  <si>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</si>
  <si>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</si>
  <si>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</si>
  <si>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</si>
  <si>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</si>
  <si>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</si>
  <si>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</si>
  <si>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</si>
  <si>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</si>
  <si>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</si>
  <si>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</si>
  <si>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</si>
  <si>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</si>
  <si>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</si>
  <si>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</si>
  <si>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</si>
  <si>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</si>
  <si>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</si>
  <si>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</si>
  <si>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</si>
  <si>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</si>
  <si>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</si>
  <si>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</si>
  <si>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</si>
  <si>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</si>
  <si>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</si>
  <si>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</si>
  <si>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</si>
  <si>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</si>
  <si>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</si>
  <si>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</si>
  <si>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</si>
  <si>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</si>
  <si>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</si>
  <si>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</si>
  <si>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</si>
  <si>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</si>
  <si>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</si>
  <si>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</si>
  <si>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</si>
  <si>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</si>
  <si>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</si>
  <si>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</si>
  <si>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</si>
  <si>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</si>
  <si>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</si>
  <si>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</si>
  <si>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</si>
  <si>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</si>
  <si>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</si>
  <si>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</si>
  <si>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</si>
  <si>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</si>
  <si>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</si>
  <si>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</si>
  <si>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</si>
  <si>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</si>
  <si>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</si>
  <si>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</si>
  <si>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</si>
  <si>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</si>
  <si>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</si>
  <si>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</si>
  <si>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</si>
  <si>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</si>
  <si>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</si>
  <si>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</si>
  <si>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</si>
  <si>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</si>
  <si>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</si>
  <si>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</si>
  <si>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</si>
  <si>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</si>
  <si>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</si>
  <si>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</si>
  <si>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</si>
  <si>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</si>
  <si>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</si>
  <si>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</si>
  <si>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</si>
  <si>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</si>
  <si>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</si>
  <si>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</si>
  <si>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</si>
  <si>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</si>
  <si>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</si>
  <si>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</si>
  <si>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</si>
  <si>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</si>
  <si>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</si>
  <si>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</si>
  <si>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</si>
  <si>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</si>
  <si>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</si>
  <si>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</si>
  <si>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</si>
  <si>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</si>
  <si>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</si>
  <si>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</si>
  <si>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</si>
  <si>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</si>
  <si>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</si>
  <si>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</si>
  <si>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</si>
  <si>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</si>
  <si>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</si>
  <si>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</si>
  <si>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</si>
  <si>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</si>
  <si>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</si>
  <si>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</si>
  <si>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</si>
  <si>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</si>
  <si>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</si>
  <si>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</si>
  <si>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</si>
  <si>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</si>
  <si>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</si>
  <si>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</si>
  <si>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</si>
  <si>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</si>
  <si>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</si>
  <si>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</si>
  <si>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</si>
  <si>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</si>
  <si>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</si>
  <si>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</si>
  <si>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</si>
  <si>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</si>
  <si>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</si>
  <si>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</si>
  <si>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</si>
  <si>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</si>
  <si>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</si>
  <si>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</si>
  <si>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</si>
  <si>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</si>
  <si>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</si>
  <si>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</si>
  <si>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</si>
  <si>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</si>
  <si>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</si>
  <si>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</si>
  <si>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</si>
  <si>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</si>
  <si>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</si>
  <si>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</si>
  <si>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</si>
  <si>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</si>
  <si>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</si>
  <si>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</si>
  <si>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</si>
  <si>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</si>
  <si>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</si>
  <si>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</si>
  <si>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</si>
  <si>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</si>
  <si>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</si>
  <si>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</si>
  <si>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</si>
  <si>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</si>
  <si>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</si>
  <si>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</si>
  <si>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</si>
  <si>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</si>
  <si>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</si>
  <si>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</si>
  <si>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</si>
  <si>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</si>
  <si>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</si>
  <si>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</si>
  <si>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</si>
  <si>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</si>
  <si>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</si>
  <si>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</si>
  <si>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</si>
  <si>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</si>
  <si>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</si>
  <si>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</si>
  <si>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</si>
  <si>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</si>
  <si>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</si>
  <si>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</si>
  <si>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</si>
  <si>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</si>
  <si>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</si>
  <si>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</si>
  <si>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</si>
  <si>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</si>
  <si>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</si>
  <si>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</si>
  <si>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</si>
  <si>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</si>
  <si>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</si>
  <si>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</si>
  <si>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</si>
  <si>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</si>
  <si>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</si>
  <si>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</si>
  <si>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</si>
  <si>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</si>
  <si>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</si>
  <si>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</si>
  <si>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</si>
  <si>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</si>
  <si>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</si>
  <si>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</si>
  <si>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</si>
  <si>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</si>
  <si>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</si>
  <si>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</si>
  <si>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</si>
  <si>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</si>
  <si>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</si>
  <si>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</si>
  <si>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</si>
  <si>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</si>
  <si>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</si>
  <si>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</si>
  <si>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</si>
  <si>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</si>
  <si>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</si>
  <si>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</si>
  <si>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</si>
  <si>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</si>
  <si>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</si>
  <si>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</si>
  <si>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</si>
  <si>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</si>
  <si>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</si>
  <si>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</si>
  <si>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</si>
  <si>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</si>
  <si>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</si>
  <si>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</si>
  <si>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</si>
  <si>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</si>
  <si>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</si>
  <si>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</si>
  <si>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</si>
  <si>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</si>
  <si>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</si>
  <si>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</si>
  <si>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</si>
  <si>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</si>
  <si>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</si>
  <si>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</si>
  <si>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</si>
  <si>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</si>
  <si>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</si>
  <si>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</si>
  <si>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</si>
  <si>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</si>
  <si>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</si>
  <si>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</si>
  <si>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</si>
  <si>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</si>
  <si>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</si>
  <si>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</si>
  <si>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</si>
  <si>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</si>
  <si>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</si>
  <si>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</si>
  <si>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</si>
  <si>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</si>
  <si>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</si>
  <si>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</si>
  <si>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</si>
  <si>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</si>
  <si>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</si>
  <si>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</si>
  <si>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</si>
  <si>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</si>
  <si>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</si>
  <si>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</si>
  <si>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</si>
  <si>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</si>
  <si>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</si>
  <si>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</si>
  <si>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</si>
  <si>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</si>
  <si>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</si>
  <si>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</si>
  <si>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</si>
  <si>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</si>
  <si>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</si>
  <si>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</si>
  <si>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</si>
  <si>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</si>
  <si>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</si>
  <si>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</si>
  <si>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</si>
  <si>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</si>
  <si>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</si>
  <si>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</si>
  <si>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</si>
  <si>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</si>
  <si>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</si>
  <si>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</si>
  <si>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</si>
  <si>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</si>
  <si>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</si>
  <si>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</si>
  <si>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</si>
  <si>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</si>
  <si>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</si>
  <si>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</si>
  <si>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</si>
  <si>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</si>
  <si>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</si>
  <si>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</si>
  <si>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</si>
  <si>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</si>
  <si>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</si>
  <si>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</si>
  <si>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</si>
  <si>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</si>
  <si>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</si>
  <si>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</si>
  <si>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</si>
  <si>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</si>
  <si>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</si>
  <si>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</si>
  <si>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</si>
  <si>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</si>
  <si>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</si>
  <si>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</si>
  <si>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</si>
  <si>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</si>
  <si>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</si>
  <si>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</si>
  <si>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</si>
  <si>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</si>
  <si>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</si>
  <si>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</si>
  <si>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</si>
  <si>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</si>
  <si>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</si>
  <si>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</si>
  <si>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</si>
  <si>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</si>
  <si>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</si>
  <si>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</si>
  <si>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</si>
  <si>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</si>
  <si>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</si>
  <si>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</si>
  <si>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</si>
  <si>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</si>
  <si>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</si>
  <si>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</si>
  <si>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</si>
  <si>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</si>
  <si>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</si>
  <si>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</si>
  <si>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</si>
  <si>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</si>
  <si>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</si>
  <si>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</si>
  <si>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</si>
  <si>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</si>
  <si>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</si>
  <si>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</si>
  <si>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</si>
  <si>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</si>
  <si>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</si>
  <si>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</si>
  <si>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</si>
  <si>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</si>
  <si>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</si>
  <si>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</si>
  <si>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</si>
  <si>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</si>
  <si>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</si>
  <si>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</si>
  <si>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</si>
  <si>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</si>
  <si>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</si>
  <si>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</si>
  <si>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</si>
  <si>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</si>
  <si>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</si>
  <si>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</si>
  <si>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</si>
  <si>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</si>
  <si>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</si>
  <si>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</si>
  <si>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</si>
  <si>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</si>
  <si>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</si>
  <si>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</si>
  <si>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</si>
  <si>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</si>
  <si>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</si>
  <si>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</si>
  <si>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</si>
  <si>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</si>
  <si>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</si>
  <si>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</si>
  <si>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</si>
  <si>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</si>
  <si>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</si>
  <si>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</si>
  <si>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</si>
  <si>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</si>
  <si>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</si>
  <si>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</si>
  <si>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</si>
  <si>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</si>
  <si>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</si>
  <si>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</si>
  <si>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</si>
  <si>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</si>
  <si>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</si>
  <si>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</si>
  <si>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</si>
  <si>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</si>
  <si>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</si>
  <si>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</si>
  <si>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</si>
  <si>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</si>
  <si>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</si>
  <si>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</si>
  <si>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</si>
  <si>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</si>
  <si>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</si>
  <si>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</si>
  <si>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</si>
  <si>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</si>
  <si>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</si>
  <si>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</si>
  <si>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</si>
  <si>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</si>
  <si>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</si>
  <si>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</si>
  <si>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</si>
  <si>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</si>
  <si>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</si>
  <si>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</si>
  <si>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</si>
  <si>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</si>
  <si>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</si>
  <si>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</si>
  <si>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</si>
  <si>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</si>
  <si>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</si>
  <si>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</si>
  <si>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</si>
  <si>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</si>
  <si>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</si>
  <si>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</si>
  <si>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</si>
  <si>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</si>
  <si>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</si>
  <si>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</si>
  <si>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</si>
  <si>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</si>
  <si>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</si>
  <si>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</si>
  <si>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</si>
  <si>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</si>
  <si>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</si>
  <si>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</si>
  <si>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</si>
  <si>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</si>
  <si>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</si>
  <si>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</si>
  <si>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</si>
  <si>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</si>
  <si>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</si>
  <si>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</si>
  <si>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</si>
  <si>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</si>
  <si>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</si>
  <si>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</si>
  <si>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</si>
  <si>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</si>
  <si>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</si>
  <si>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</si>
  <si>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</si>
  <si>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</si>
  <si>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</si>
  <si>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</si>
  <si>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</si>
  <si>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</si>
  <si>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</si>
  <si>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</si>
  <si>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</si>
  <si>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</si>
  <si>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</si>
  <si>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</si>
  <si>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</si>
  <si>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</si>
  <si>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</si>
  <si>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</si>
  <si>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</si>
  <si>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</si>
  <si>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</si>
  <si>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</si>
  <si>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</si>
  <si>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</si>
  <si>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</si>
  <si>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</si>
  <si>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</si>
  <si>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</si>
  <si>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</si>
  <si>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</si>
  <si>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</si>
  <si>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</si>
  <si>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</si>
  <si>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</si>
  <si>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</si>
  <si>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</si>
  <si>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</si>
  <si>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</si>
  <si>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</si>
  <si>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</si>
  <si>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</si>
  <si>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</si>
  <si>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</si>
  <si>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</si>
  <si>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</si>
  <si>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</si>
  <si>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</si>
  <si>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</si>
  <si>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</si>
  <si>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</si>
  <si>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</si>
  <si>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</si>
  <si>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</si>
  <si>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</si>
  <si>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</si>
  <si>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</si>
  <si>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</si>
  <si>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</si>
  <si>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</si>
  <si>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</si>
  <si>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</si>
  <si>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</si>
  <si>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</si>
  <si>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</si>
  <si>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</si>
  <si>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</si>
  <si>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</si>
  <si>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</si>
  <si>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</si>
  <si>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</si>
  <si>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</si>
  <si>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</si>
  <si>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</si>
  <si>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</si>
  <si>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</si>
  <si>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</si>
  <si>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</si>
  <si>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</si>
  <si>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</si>
  <si>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</si>
  <si>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</si>
  <si>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</si>
  <si>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</si>
  <si>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</si>
  <si>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</si>
  <si>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</si>
  <si>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</si>
  <si>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</si>
  <si>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</si>
  <si>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</si>
  <si>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</si>
  <si>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</si>
  <si>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</si>
  <si>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</si>
  <si>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</si>
  <si>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</si>
  <si>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</si>
  <si>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</si>
  <si>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</si>
  <si>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</si>
  <si>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</si>
  <si>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</si>
  <si>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</si>
  <si>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</si>
  <si>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</si>
  <si>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</si>
  <si>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</si>
  <si>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</si>
  <si>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</si>
  <si>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</si>
  <si>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</si>
  <si>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</si>
  <si>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</si>
  <si>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</si>
  <si>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</si>
  <si>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</si>
  <si>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</si>
  <si>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</si>
  <si>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</si>
  <si>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</si>
  <si>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</si>
  <si>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</si>
  <si>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</si>
  <si>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</si>
  <si>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</si>
  <si>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</si>
  <si>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</si>
  <si>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</si>
  <si>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</si>
  <si>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</si>
  <si>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</si>
  <si>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</si>
  <si>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</si>
  <si>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</si>
  <si>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</si>
  <si>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</si>
  <si>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</si>
  <si>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</si>
  <si>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</si>
  <si>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</si>
  <si>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</si>
  <si>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</si>
  <si>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</si>
  <si>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</si>
  <si>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</si>
  <si>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</si>
  <si>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</si>
  <si>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</si>
  <si>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</si>
  <si>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</si>
  <si>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</si>
  <si>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</si>
  <si>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</si>
  <si>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</si>
  <si>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</si>
  <si>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</si>
  <si>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</si>
  <si>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</si>
  <si>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</si>
  <si>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</si>
  <si>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</si>
  <si>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</si>
  <si>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</si>
  <si>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</si>
  <si>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</si>
  <si>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</si>
  <si>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</si>
  <si>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</si>
  <si>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</si>
  <si>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</si>
  <si>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</si>
  <si>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</si>
  <si>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</si>
  <si>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</si>
  <si>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</si>
  <si>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</si>
  <si>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</si>
  <si>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</si>
  <si>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</si>
  <si>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</si>
  <si>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</si>
  <si>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</si>
  <si>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</si>
  <si>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</si>
  <si>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</si>
  <si>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</si>
  <si>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</si>
  <si>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</si>
  <si>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</si>
  <si>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</si>
  <si>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</si>
  <si>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</si>
  <si>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</si>
  <si>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</si>
  <si>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</si>
  <si>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</si>
  <si>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</si>
  <si>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</si>
  <si>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</si>
  <si>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</si>
  <si>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</si>
  <si>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</si>
  <si>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</si>
  <si>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</si>
  <si>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</si>
  <si>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</si>
  <si>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</si>
  <si>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</si>
  <si>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</si>
  <si>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</si>
  <si>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</si>
  <si>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</si>
  <si>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</si>
  <si>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</si>
  <si>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</si>
  <si>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</si>
  <si>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</si>
  <si>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</si>
  <si>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</si>
  <si>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</si>
  <si>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</si>
  <si>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</si>
  <si>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</si>
  <si>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</si>
  <si>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</si>
  <si>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</si>
  <si>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</si>
  <si>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</si>
  <si>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</si>
  <si>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</si>
  <si>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</si>
  <si>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</si>
  <si>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</si>
  <si>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</si>
  <si>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</si>
  <si>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</si>
  <si>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</si>
  <si>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</si>
  <si>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</si>
  <si>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</si>
  <si>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</si>
  <si>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</si>
  <si>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</si>
  <si>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</si>
  <si>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</si>
  <si>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</si>
  <si>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</si>
  <si>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</si>
  <si>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</si>
  <si>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</si>
  <si>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</si>
  <si>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</si>
  <si>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</si>
  <si>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</si>
  <si>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</si>
  <si>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</si>
  <si>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</si>
  <si>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</si>
  <si>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</si>
  <si>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</si>
  <si>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</si>
  <si>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</si>
  <si>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</si>
  <si>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</si>
  <si>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</si>
  <si>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</si>
  <si>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</si>
  <si>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</si>
  <si>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</si>
  <si>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</si>
  <si>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</si>
  <si>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</si>
  <si>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</si>
  <si>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</si>
  <si>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</si>
  <si>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</si>
  <si>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</si>
  <si>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</si>
  <si>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</si>
  <si>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</si>
  <si>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</si>
  <si>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</si>
  <si>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</si>
  <si>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</si>
  <si>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</si>
  <si>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</si>
  <si>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</si>
  <si>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</si>
  <si>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</si>
  <si>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</si>
  <si>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</si>
  <si>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</si>
  <si>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</si>
  <si>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</si>
  <si>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</si>
  <si>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</si>
  <si>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</si>
  <si>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</si>
  <si>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</si>
  <si>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</si>
  <si>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</si>
  <si>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</si>
  <si>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</si>
  <si>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</si>
  <si>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</si>
  <si>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</si>
  <si>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</si>
  <si>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</si>
  <si>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</si>
  <si>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</si>
  <si>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</si>
  <si>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</si>
  <si>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</si>
  <si>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</si>
  <si>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</si>
  <si>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</si>
  <si>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</si>
  <si>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</si>
  <si>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</si>
  <si>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</si>
  <si>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</si>
  <si>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</si>
  <si>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</si>
  <si>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</si>
  <si>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</si>
  <si>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</si>
  <si>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</si>
  <si>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</si>
  <si>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</si>
  <si>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</si>
  <si>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</si>
  <si>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</si>
  <si>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</si>
  <si>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</si>
  <si>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</si>
  <si>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</si>
  <si>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</si>
  <si>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</si>
  <si>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</si>
  <si>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</si>
  <si>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</si>
  <si>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</si>
  <si>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</si>
  <si>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</si>
  <si>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</si>
  <si>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</si>
  <si>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</si>
  <si>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</si>
  <si>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</si>
  <si>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</si>
  <si>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</si>
  <si>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</si>
  <si>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</si>
  <si>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</si>
  <si>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</si>
  <si>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</si>
  <si>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</si>
  <si>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</si>
  <si>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</si>
  <si>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</si>
  <si>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</si>
  <si>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</si>
  <si>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</si>
  <si>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</si>
  <si>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</si>
  <si>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</si>
  <si>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</si>
  <si>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</si>
  <si>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</si>
  <si>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</si>
  <si>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</si>
  <si>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</si>
  <si>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</si>
  <si>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</si>
  <si>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</si>
  <si>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</si>
  <si>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</si>
  <si>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</si>
  <si>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</si>
  <si>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</si>
  <si>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</si>
  <si>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</si>
  <si>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</si>
  <si>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</si>
  <si>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</si>
  <si>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</si>
  <si>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</si>
  <si>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</si>
  <si>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</si>
  <si>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</si>
  <si>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</si>
  <si>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</si>
  <si>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</si>
  <si>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</si>
  <si>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</si>
  <si>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</si>
  <si>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</si>
  <si>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</si>
  <si>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</si>
  <si>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</si>
  <si>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</si>
  <si>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</si>
  <si>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</si>
  <si>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</si>
  <si>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</si>
  <si>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</si>
  <si>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</si>
  <si>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</si>
  <si>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</si>
  <si>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</si>
  <si>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</si>
  <si>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</si>
  <si>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</si>
  <si>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</si>
  <si>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</si>
  <si>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</si>
  <si>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</si>
  <si>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</si>
  <si>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</si>
  <si>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</si>
  <si>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</si>
  <si>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</si>
  <si>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</si>
  <si>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</si>
  <si>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</si>
  <si>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</si>
  <si>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</si>
  <si>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</si>
  <si>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</si>
  <si>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</si>
  <si>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</si>
  <si>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</si>
  <si>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</si>
  <si>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</si>
  <si>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</si>
  <si>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</si>
  <si>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</si>
  <si>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</si>
  <si>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</si>
  <si>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</si>
  <si>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</si>
  <si>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</si>
  <si>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</si>
  <si>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</si>
  <si>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</si>
  <si>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</si>
  <si>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</si>
  <si>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</si>
  <si>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</si>
  <si>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</si>
  <si>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</si>
  <si>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</si>
  <si>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</si>
  <si>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</si>
  <si>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</si>
  <si>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</si>
  <si>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</si>
  <si>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</si>
  <si>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</si>
  <si>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</si>
  <si>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</si>
  <si>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</si>
  <si>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</si>
  <si>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</si>
  <si>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</si>
  <si>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</si>
  <si>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</si>
  <si>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</si>
  <si>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</si>
  <si>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</si>
  <si>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</si>
  <si>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</si>
  <si>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</si>
  <si>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</si>
  <si>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</si>
  <si>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</si>
  <si>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</si>
  <si>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</si>
  <si>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</si>
  <si>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</si>
  <si>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</si>
  <si>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</si>
  <si>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</si>
  <si>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</si>
  <si>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</si>
  <si>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</si>
  <si>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</si>
  <si>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</si>
  <si>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</si>
  <si>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</si>
  <si>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</si>
  <si>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</si>
  <si>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</si>
  <si>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</si>
  <si>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</si>
  <si>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</si>
  <si>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</si>
  <si>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</si>
  <si>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</si>
  <si>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</si>
  <si>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</si>
  <si>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</si>
  <si>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</si>
  <si>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</si>
  <si>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</si>
  <si>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</si>
  <si>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</si>
  <si>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</si>
  <si>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</si>
  <si>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</si>
  <si>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</si>
  <si>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</si>
  <si>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</si>
  <si>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</si>
  <si>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</si>
  <si>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</si>
  <si>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</si>
  <si>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</si>
  <si>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</si>
  <si>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</si>
  <si>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</si>
  <si>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</si>
  <si>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</si>
  <si>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</si>
  <si>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</si>
  <si>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</si>
  <si>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</si>
  <si>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</si>
  <si>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</si>
  <si>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</si>
  <si>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</si>
  <si>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</si>
  <si>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</si>
  <si>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</si>
  <si>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</si>
  <si>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</si>
  <si>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</si>
  <si>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</si>
  <si>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</si>
  <si>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</si>
  <si>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</si>
  <si>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</si>
  <si>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</si>
  <si>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</si>
  <si>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</si>
  <si>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</si>
  <si>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</si>
  <si>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</si>
  <si>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</si>
  <si>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</si>
  <si>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</si>
  <si>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</si>
  <si>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</si>
  <si>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</si>
  <si>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</si>
  <si>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</si>
  <si>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</si>
  <si>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</si>
  <si>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</si>
  <si>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</si>
  <si>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</si>
  <si>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</si>
  <si>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</si>
  <si>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</si>
  <si>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</si>
  <si>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</si>
  <si>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</si>
  <si>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</si>
  <si>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</si>
  <si>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</si>
  <si>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</si>
  <si>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</si>
  <si>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</si>
  <si>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</si>
  <si>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</si>
  <si>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</si>
  <si>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</si>
  <si>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</si>
  <si>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</si>
  <si>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</si>
  <si>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</si>
  <si>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</si>
  <si>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</si>
  <si>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</si>
  <si>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</si>
  <si>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</si>
  <si>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</si>
  <si>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</si>
  <si>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</si>
  <si>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</si>
  <si>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</si>
  <si>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</si>
  <si>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</si>
  <si>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</si>
  <si>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</si>
  <si>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</si>
  <si>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</si>
  <si>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</si>
  <si>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</si>
  <si>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</si>
  <si>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</si>
  <si>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</si>
  <si>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</si>
  <si>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</si>
  <si>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</si>
  <si>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</si>
  <si>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</si>
  <si>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</si>
  <si>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</si>
  <si>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</si>
  <si>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</si>
  <si>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</si>
  <si>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</si>
  <si>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</si>
  <si>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</si>
  <si>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</si>
  <si>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</si>
  <si>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</si>
  <si>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</si>
  <si>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</si>
  <si>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</si>
  <si>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</si>
  <si>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</si>
  <si>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</si>
  <si>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</si>
  <si>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</si>
  <si>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</si>
  <si>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</si>
  <si>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</si>
  <si>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</si>
  <si>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</si>
  <si>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</si>
  <si>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</si>
  <si>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</si>
  <si>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</si>
  <si>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</si>
  <si>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</si>
  <si>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</si>
  <si>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</si>
  <si>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</si>
  <si>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</si>
  <si>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</si>
  <si>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</si>
  <si>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</si>
  <si>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</si>
  <si>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</si>
  <si>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</si>
  <si>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</si>
  <si>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</si>
  <si>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</si>
  <si>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</si>
  <si>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</si>
  <si>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</si>
  <si>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</si>
  <si>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</si>
  <si>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</si>
  <si>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</si>
  <si>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</si>
  <si>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</si>
  <si>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</si>
  <si>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</si>
  <si>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</si>
  <si>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</si>
  <si>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</si>
  <si>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</si>
  <si>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</si>
  <si>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</si>
  <si>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</si>
  <si>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</si>
  <si>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</si>
  <si>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</si>
  <si>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</si>
  <si>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</si>
  <si>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</si>
  <si>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</si>
  <si>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</si>
  <si>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</si>
  <si>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</si>
  <si>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</si>
  <si>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</si>
  <si>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</si>
  <si>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</si>
  <si>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</si>
  <si>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</si>
  <si>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</si>
  <si>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</si>
  <si>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</si>
  <si>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</si>
  <si>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</si>
  <si>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</si>
  <si>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</si>
  <si>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</si>
  <si>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</si>
  <si>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</si>
  <si>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</si>
  <si>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</si>
  <si>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</si>
  <si>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</si>
  <si>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</si>
  <si>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</si>
  <si>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</si>
  <si>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</si>
  <si>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</si>
  <si>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</si>
  <si>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</si>
  <si>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</si>
  <si>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</si>
  <si>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</si>
  <si>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</si>
  <si>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</si>
  <si>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</si>
  <si>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</si>
  <si>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</si>
  <si>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</si>
  <si>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</si>
  <si>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</si>
  <si>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</si>
  <si>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</si>
  <si>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</si>
  <si>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</si>
  <si>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</si>
  <si>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</si>
  <si>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</si>
  <si>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</si>
  <si>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</si>
  <si>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</si>
  <si>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</si>
  <si>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</si>
  <si>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</si>
  <si>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</si>
  <si>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</si>
  <si>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</si>
  <si>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</si>
  <si>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</si>
  <si>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</si>
  <si>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</si>
  <si>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</si>
  <si>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</si>
  <si>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</si>
  <si>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</si>
  <si>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</si>
  <si>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</si>
  <si>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</si>
  <si>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</si>
  <si>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</si>
  <si>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</si>
  <si>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</si>
  <si>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</si>
  <si>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</si>
  <si>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</si>
  <si>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</si>
  <si>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</si>
  <si>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</si>
  <si>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</si>
  <si>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</si>
  <si>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</si>
  <si>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</si>
  <si>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</si>
  <si>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</si>
  <si>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</si>
  <si>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</si>
  <si>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</si>
  <si>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</si>
  <si>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</si>
  <si>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</si>
  <si>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</si>
  <si>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</si>
  <si>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</si>
  <si>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</si>
  <si>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</si>
  <si>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</si>
  <si>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</si>
  <si>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</si>
  <si>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</si>
  <si>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</si>
  <si>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</si>
  <si>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</si>
  <si>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</si>
  <si>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</si>
  <si>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</si>
  <si>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</si>
  <si>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</si>
  <si>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</si>
  <si>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</si>
  <si>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</si>
  <si>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</si>
  <si>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</si>
  <si>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</si>
  <si>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</si>
  <si>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</si>
  <si>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</si>
  <si>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</si>
  <si>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</si>
  <si>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</si>
  <si>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</si>
  <si>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</si>
  <si>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</si>
  <si>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</si>
  <si>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</si>
  <si>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</si>
  <si>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</si>
  <si>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</si>
  <si>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</si>
  <si>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</si>
  <si>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</si>
  <si>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</si>
  <si>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</si>
  <si>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</si>
  <si>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</si>
  <si>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</si>
  <si>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</si>
  <si>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</si>
  <si>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</si>
  <si>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</si>
  <si>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</si>
  <si>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</si>
  <si>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</si>
  <si>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</si>
  <si>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</si>
  <si>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</si>
  <si>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</si>
  <si>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</si>
  <si>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</si>
  <si>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</si>
  <si>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</si>
  <si>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</si>
  <si>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</si>
  <si>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</si>
  <si>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</si>
  <si>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</si>
  <si>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</si>
  <si>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</si>
  <si>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</si>
  <si>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</si>
  <si>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</si>
  <si>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</si>
  <si>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</si>
  <si>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</si>
  <si>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</si>
  <si>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</si>
  <si>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</si>
  <si>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</si>
  <si>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</si>
  <si>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</si>
  <si>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</si>
  <si>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</si>
  <si>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</si>
  <si>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</si>
  <si>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</si>
  <si>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</si>
  <si>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</si>
  <si>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</si>
  <si>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</si>
  <si>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</si>
  <si>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</si>
  <si>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</si>
  <si>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</si>
  <si>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</si>
  <si>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</si>
  <si>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</si>
  <si>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</si>
  <si>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</si>
  <si>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</si>
  <si>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</si>
  <si>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</si>
  <si>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</si>
  <si>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</si>
  <si>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</si>
  <si>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</si>
  <si>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</si>
  <si>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</si>
  <si>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</si>
  <si>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</si>
  <si>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</si>
  <si>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</si>
  <si>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</si>
  <si>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</si>
  <si>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</si>
  <si>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</si>
  <si>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</si>
  <si>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</si>
  <si>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</si>
  <si>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</si>
  <si>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</si>
  <si>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</si>
  <si>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</si>
  <si>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</si>
  <si>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</si>
  <si>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</si>
  <si>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</si>
  <si>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</si>
  <si>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</si>
  <si>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</si>
  <si>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</si>
  <si>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</si>
  <si>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</si>
  <si>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</si>
  <si>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</si>
  <si>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</si>
  <si>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</si>
  <si>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</si>
  <si>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</si>
  <si>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</si>
  <si>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</si>
  <si>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</si>
  <si>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</si>
  <si>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</si>
  <si>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</si>
  <si>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</si>
  <si>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</si>
  <si>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</si>
  <si>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</si>
  <si>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</si>
  <si>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</si>
  <si>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</si>
  <si>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</si>
  <si>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</si>
  <si>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</si>
  <si>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</si>
  <si>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</si>
  <si>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</si>
  <si>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</si>
  <si>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</si>
  <si>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</si>
  <si>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</si>
  <si>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</si>
  <si>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</si>
  <si>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</si>
  <si>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</si>
  <si>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</si>
  <si>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</si>
  <si>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</si>
  <si>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</si>
  <si>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</si>
  <si>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</si>
  <si>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</si>
  <si>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</si>
  <si>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</si>
  <si>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</si>
  <si>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</si>
  <si>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</si>
  <si>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</si>
  <si>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</si>
  <si>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</si>
  <si>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</si>
  <si>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</si>
  <si>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</si>
  <si>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</si>
  <si>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</si>
  <si>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</si>
  <si>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</si>
  <si>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</si>
  <si>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</si>
  <si>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</si>
  <si>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</si>
  <si>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</si>
  <si>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</si>
  <si>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</si>
  <si>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</si>
  <si>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</si>
  <si>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</si>
  <si>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</si>
  <si>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</si>
  <si>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</si>
  <si>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</si>
  <si>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</si>
  <si>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</si>
  <si>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</si>
  <si>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</si>
  <si>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</si>
  <si>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</si>
  <si>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</si>
  <si>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</si>
  <si>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</si>
  <si>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</si>
  <si>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</si>
  <si>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</si>
  <si>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</si>
  <si>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</si>
  <si>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</si>
  <si>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</si>
  <si>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</si>
  <si>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</si>
  <si>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</si>
  <si>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</si>
  <si>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</si>
  <si>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</si>
  <si>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</si>
  <si>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</si>
  <si>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</si>
  <si>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</si>
  <si>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</si>
  <si>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</si>
  <si>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</si>
  <si>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</si>
  <si>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</si>
  <si>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</si>
  <si>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</si>
  <si>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</si>
  <si>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</si>
  <si>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</si>
  <si>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</si>
  <si>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</si>
  <si>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</si>
  <si>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</si>
  <si>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</si>
  <si>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</si>
  <si>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</si>
  <si>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</si>
  <si>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</si>
  <si>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</si>
  <si>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</si>
  <si>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</si>
  <si>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</si>
  <si>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</si>
  <si>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</si>
  <si>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</si>
  <si>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</si>
  <si>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</si>
  <si>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</si>
  <si>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</si>
  <si>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</si>
  <si>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</si>
  <si>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</si>
  <si>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</si>
  <si>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</si>
  <si>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</si>
  <si>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</si>
  <si>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</si>
  <si>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</si>
  <si>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</si>
  <si>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</si>
  <si>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</si>
  <si>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</si>
  <si>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</si>
  <si>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</si>
  <si>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</si>
  <si>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</si>
  <si>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</si>
  <si>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</si>
  <si>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</si>
  <si>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</si>
  <si>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</si>
  <si>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</si>
  <si>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</si>
  <si>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</si>
  <si>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</si>
  <si>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</si>
  <si>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</si>
  <si>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</si>
  <si>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</si>
  <si>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</si>
  <si>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</si>
  <si>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</si>
  <si>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</si>
  <si>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</si>
  <si>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</si>
  <si>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</si>
  <si>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</si>
  <si>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</si>
  <si>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</si>
  <si>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</si>
  <si>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</si>
  <si>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</si>
  <si>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</si>
  <si>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</si>
  <si>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</si>
  <si>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</si>
  <si>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</si>
  <si>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</si>
  <si>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</si>
  <si>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</si>
  <si>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</si>
  <si>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</si>
  <si>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</si>
  <si>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</si>
  <si>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</si>
  <si>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</si>
  <si>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</si>
  <si>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</si>
  <si>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</si>
  <si>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</si>
  <si>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</si>
  <si>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</si>
  <si>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</si>
  <si>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</si>
  <si>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</si>
  <si>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</si>
  <si>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</si>
  <si>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</si>
  <si>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</si>
  <si>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</si>
  <si>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</si>
  <si>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</si>
  <si>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</si>
  <si>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</si>
  <si>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</si>
  <si>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</si>
  <si>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</si>
  <si>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</si>
  <si>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</si>
  <si>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</si>
  <si>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</si>
  <si>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</si>
  <si>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</si>
  <si>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</si>
  <si>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</si>
  <si>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</si>
  <si>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</si>
  <si>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</si>
  <si>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</si>
  <si>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</si>
  <si>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</si>
  <si>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</si>
  <si>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</si>
  <si>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</si>
  <si>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</si>
  <si>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</si>
  <si>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</si>
  <si>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</si>
  <si>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</si>
  <si>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</si>
  <si>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</si>
  <si>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</si>
  <si>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</si>
  <si>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</si>
  <si>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</si>
  <si>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</si>
  <si>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</si>
  <si>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</si>
  <si>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</si>
  <si>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</si>
  <si>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</si>
  <si>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</si>
  <si>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</si>
  <si>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</si>
  <si>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</si>
  <si>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</si>
  <si>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</si>
  <si>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</si>
  <si>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</si>
  <si>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</si>
  <si>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</si>
  <si>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</si>
  <si>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</si>
  <si>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</si>
  <si>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</si>
  <si>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</si>
  <si>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</si>
  <si>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</si>
  <si>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</si>
  <si>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</si>
  <si>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</si>
  <si>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</si>
  <si>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</si>
  <si>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</si>
  <si>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</si>
  <si>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</si>
  <si>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</si>
  <si>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</si>
  <si>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</si>
  <si>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</si>
  <si>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</si>
  <si>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</si>
  <si>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</si>
  <si>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</si>
  <si>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</si>
  <si>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</si>
  <si>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</si>
  <si>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</si>
  <si>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</si>
  <si>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</si>
  <si>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</si>
  <si>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</si>
  <si>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</si>
  <si>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</si>
  <si>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</si>
  <si>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</si>
  <si>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</si>
  <si>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</si>
  <si>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</si>
  <si>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</si>
  <si>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</si>
  <si>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</si>
  <si>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</si>
  <si>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</si>
  <si>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</si>
  <si>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</si>
  <si>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</si>
  <si>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</si>
  <si>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</si>
  <si>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</si>
  <si>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</si>
  <si>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</si>
  <si>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</si>
  <si>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</si>
  <si>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</si>
  <si>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</si>
  <si>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</si>
  <si>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</si>
  <si>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</si>
  <si>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</si>
  <si>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</si>
  <si>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</si>
  <si>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</si>
  <si>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</si>
  <si>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</si>
  <si>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</si>
  <si>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</si>
  <si>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</si>
  <si>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</si>
  <si>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</si>
  <si>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</si>
  <si>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</si>
  <si>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</si>
  <si>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</si>
  <si>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</si>
  <si>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</si>
  <si>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</si>
  <si>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</si>
  <si>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</si>
  <si>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</si>
  <si>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</si>
  <si>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</si>
  <si>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</si>
  <si>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</si>
  <si>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</si>
  <si>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</si>
  <si>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</si>
  <si>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</si>
  <si>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</si>
  <si>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</si>
  <si>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</si>
  <si>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</si>
  <si>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</si>
  <si>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</si>
  <si>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</si>
  <si>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</si>
  <si>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</si>
  <si>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</si>
  <si>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</si>
  <si>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</si>
  <si>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</si>
  <si>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</si>
  <si>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</si>
  <si>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</si>
  <si>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</si>
  <si>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</si>
  <si>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</si>
  <si>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</si>
  <si>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</si>
  <si>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</si>
  <si>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</si>
  <si>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</si>
  <si>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</si>
  <si>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</si>
  <si>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</si>
  <si>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</si>
  <si>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</si>
  <si>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</si>
  <si>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</si>
  <si>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</si>
  <si>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</si>
  <si>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</si>
  <si>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</si>
  <si>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</si>
  <si>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</si>
  <si>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</si>
  <si>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</si>
  <si>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</si>
  <si>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</si>
  <si>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</si>
  <si>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</si>
  <si>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</si>
  <si>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</si>
  <si>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</si>
  <si>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</si>
  <si>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</si>
  <si>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</si>
  <si>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</si>
  <si>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</si>
  <si>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</si>
  <si>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</si>
  <si>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</si>
  <si>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</si>
  <si>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</si>
  <si>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</si>
  <si>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</si>
  <si>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</si>
  <si>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</si>
  <si>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</si>
  <si>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</si>
  <si>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</si>
  <si>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</si>
  <si>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</si>
  <si>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</si>
  <si>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</si>
  <si>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</si>
  <si>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</si>
  <si>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</si>
  <si>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</si>
  <si>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</si>
  <si>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</si>
  <si>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</si>
  <si>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</si>
  <si>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</si>
  <si>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</si>
  <si>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</si>
  <si>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</si>
  <si>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</si>
  <si>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</si>
  <si>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</si>
  <si>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</si>
  <si>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</si>
  <si>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</si>
  <si>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</si>
  <si>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</si>
  <si>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</si>
  <si>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</si>
  <si>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</si>
  <si>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</si>
  <si>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</si>
  <si>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</si>
  <si>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</si>
  <si>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</si>
  <si>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</si>
  <si>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</si>
  <si>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</si>
  <si>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</si>
  <si>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</si>
  <si>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</si>
  <si>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</si>
  <si>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</si>
  <si>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</si>
  <si>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</si>
  <si>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</si>
  <si>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</si>
  <si>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</si>
  <si>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</si>
  <si>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</si>
  <si>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</si>
  <si>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</si>
  <si>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</si>
  <si>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</si>
  <si>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</si>
  <si>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</si>
  <si>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</si>
  <si>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</si>
  <si>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</si>
  <si>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</si>
  <si>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</si>
  <si>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</si>
  <si>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</si>
  <si>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</si>
  <si>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</si>
  <si>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</si>
  <si>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</si>
  <si>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</si>
  <si>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</si>
  <si>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</si>
  <si>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</si>
  <si>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</si>
  <si>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</si>
  <si>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</si>
  <si>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</si>
  <si>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</si>
  <si>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</si>
  <si>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</si>
  <si>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</si>
  <si>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</si>
  <si>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</si>
  <si>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</si>
  <si>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</si>
  <si>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</si>
  <si>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</si>
  <si>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</si>
  <si>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</si>
  <si>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</si>
  <si>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</si>
  <si>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</si>
  <si>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</si>
  <si>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</si>
  <si>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</si>
  <si>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</si>
  <si>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</si>
  <si>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</si>
  <si>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</si>
  <si>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</si>
  <si>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</si>
  <si>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</si>
  <si>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</si>
  <si>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</si>
  <si>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</si>
  <si>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</si>
  <si>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</si>
  <si>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</si>
  <si>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</si>
  <si>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</si>
  <si>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</si>
  <si>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</si>
  <si>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</si>
  <si>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</si>
  <si>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</si>
  <si>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</si>
  <si>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</si>
  <si>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</si>
  <si>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</si>
  <si>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</si>
  <si>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</si>
  <si>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</si>
  <si>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</si>
  <si>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</si>
  <si>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</si>
  <si>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</si>
  <si>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</si>
  <si>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</si>
  <si>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</si>
  <si>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</si>
  <si>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</si>
  <si>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</si>
  <si>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</si>
  <si>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</si>
  <si>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</si>
  <si>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</si>
  <si>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</si>
  <si>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</si>
  <si>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</si>
  <si>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</si>
  <si>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</si>
  <si>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</si>
  <si>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</si>
  <si>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</si>
  <si>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</si>
  <si>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</si>
  <si>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</si>
  <si>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</si>
  <si>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</si>
  <si>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</si>
  <si>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</si>
  <si>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</si>
  <si>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</si>
  <si>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</si>
  <si>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</si>
  <si>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</si>
  <si>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</si>
  <si>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</si>
  <si>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</si>
  <si>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</si>
  <si>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</si>
  <si>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</si>
  <si>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</si>
  <si>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</si>
  <si>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</si>
  <si>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</si>
  <si>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</si>
  <si>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</si>
  <si>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</si>
  <si>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</si>
  <si>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</si>
  <si>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</si>
  <si>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</si>
  <si>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</si>
  <si>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</si>
  <si>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</si>
  <si>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</si>
  <si>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</si>
  <si>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</si>
  <si>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</si>
  <si>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</si>
  <si>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</si>
  <si>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</si>
  <si>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</si>
  <si>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</si>
  <si>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</si>
  <si>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</si>
  <si>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</si>
  <si>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</si>
  <si>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</si>
  <si>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</si>
  <si>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</si>
  <si>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</si>
  <si>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</si>
  <si>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</si>
  <si>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</si>
  <si>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</si>
  <si>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</si>
  <si>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</si>
  <si>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</si>
  <si>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</si>
  <si>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</si>
  <si>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</si>
  <si>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</si>
  <si>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</si>
  <si>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</si>
  <si>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</si>
  <si>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</si>
  <si>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</si>
  <si>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</si>
  <si>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</si>
  <si>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</si>
  <si>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</si>
  <si>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</si>
  <si>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</si>
  <si>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</si>
  <si>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</si>
  <si>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</si>
  <si>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</si>
  <si>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</si>
  <si>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</si>
  <si>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</si>
  <si>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</si>
  <si>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</si>
  <si>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</si>
  <si>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</si>
  <si>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</si>
  <si>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</si>
  <si>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</si>
  <si>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</si>
  <si>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</si>
  <si>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</si>
  <si>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</si>
  <si>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</si>
  <si>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</si>
  <si>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</si>
  <si>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</si>
  <si>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</si>
  <si>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</si>
  <si>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</si>
  <si>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</si>
  <si>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</si>
  <si>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</si>
  <si>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</si>
  <si>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</si>
  <si>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</si>
  <si>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</si>
  <si>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</si>
  <si>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</si>
  <si>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</si>
  <si>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</si>
  <si>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</si>
  <si>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</si>
  <si>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</si>
  <si>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</si>
  <si>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</si>
  <si>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</si>
  <si>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</si>
  <si>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</si>
  <si>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</si>
  <si>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</si>
  <si>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</si>
  <si>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</si>
  <si>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</si>
  <si>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</si>
  <si>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</si>
  <si>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</si>
  <si>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</si>
  <si>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</si>
  <si>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</si>
  <si>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</si>
  <si>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</si>
  <si>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</si>
  <si>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</si>
  <si>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</si>
  <si>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</si>
  <si>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</si>
  <si>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</si>
  <si>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</si>
  <si>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</si>
  <si>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</si>
  <si>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</si>
  <si>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</si>
  <si>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</si>
  <si>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</si>
  <si>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</si>
  <si>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</si>
  <si>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</si>
  <si>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</si>
  <si>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</si>
  <si>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</si>
  <si>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</si>
  <si>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</si>
  <si>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</si>
  <si>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</si>
  <si>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</si>
  <si>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</si>
  <si>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</si>
  <si>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</si>
  <si>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</si>
  <si>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</si>
  <si>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</si>
  <si>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</si>
  <si>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</si>
  <si>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</si>
  <si>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</si>
  <si>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</si>
  <si>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</si>
  <si>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</si>
  <si>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</si>
  <si>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</si>
  <si>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</si>
  <si>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</si>
  <si>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</si>
  <si>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</si>
  <si>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</si>
  <si>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</si>
  <si>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</si>
  <si>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</si>
  <si>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</si>
  <si>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</si>
  <si>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</si>
  <si>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</si>
  <si>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</si>
  <si>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</si>
  <si>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</si>
  <si>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</si>
  <si>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</si>
  <si>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</si>
  <si>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</si>
  <si>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</si>
  <si>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</si>
  <si>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</si>
  <si>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</si>
  <si>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</si>
  <si>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</si>
  <si>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</si>
  <si>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</si>
  <si>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</si>
  <si>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</si>
  <si>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</si>
  <si>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</si>
  <si>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</si>
  <si>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</si>
  <si>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</si>
  <si>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</si>
  <si>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</si>
  <si>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</si>
  <si>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</si>
  <si>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</si>
  <si>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</si>
  <si>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</si>
  <si>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</si>
  <si>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</si>
  <si>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</si>
  <si>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</si>
  <si>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</si>
  <si>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</si>
  <si>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</si>
  <si>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</si>
  <si>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</si>
  <si>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</si>
  <si>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</si>
  <si>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</si>
  <si>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</si>
  <si>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</si>
  <si>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</si>
  <si>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</si>
  <si>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</si>
  <si>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</si>
  <si>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</si>
  <si>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</si>
  <si>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</si>
  <si>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</si>
  <si>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</si>
  <si>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</si>
  <si>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</si>
  <si>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</si>
  <si>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</si>
  <si>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</si>
  <si>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</si>
  <si>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</si>
  <si>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</si>
  <si>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</si>
  <si>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</si>
  <si>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</si>
  <si>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</si>
  <si>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</si>
  <si>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</si>
  <si>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</si>
  <si>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</si>
  <si>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</si>
  <si>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</si>
  <si>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</si>
  <si>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</si>
  <si>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</si>
  <si>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</si>
  <si>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</si>
  <si>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</si>
  <si>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</si>
  <si>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</si>
  <si>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</si>
  <si>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</si>
  <si>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</si>
  <si>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</si>
  <si>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</si>
  <si>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</si>
  <si>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</si>
  <si>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</si>
  <si>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</si>
  <si>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</si>
  <si>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</si>
  <si>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</si>
  <si>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</si>
  <si>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</si>
  <si>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</si>
  <si>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</si>
  <si>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</si>
  <si>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</si>
  <si>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</si>
  <si>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</si>
  <si>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</si>
  <si>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</si>
  <si>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</si>
  <si>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</si>
  <si>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</si>
  <si>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</si>
  <si>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</si>
  <si>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</si>
  <si>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</si>
  <si>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</si>
  <si>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</si>
  <si>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</si>
  <si>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</si>
  <si>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</si>
  <si>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</si>
  <si>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</si>
  <si>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</si>
  <si>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</si>
  <si>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</si>
  <si>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</si>
  <si>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</si>
  <si>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</si>
  <si>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</si>
  <si>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</si>
  <si>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</si>
  <si>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</si>
  <si>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</si>
  <si>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</si>
  <si>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</si>
  <si>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</si>
  <si>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</si>
  <si>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</si>
  <si>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</si>
  <si>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</si>
  <si>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</si>
  <si>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</si>
  <si>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</si>
  <si>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</si>
  <si>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</si>
  <si>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</si>
  <si>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</si>
  <si>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</si>
  <si>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</si>
  <si>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</si>
  <si>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</si>
  <si>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</si>
  <si>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</si>
  <si>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</si>
  <si>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</si>
  <si>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</si>
  <si>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</si>
  <si>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</si>
  <si>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</si>
  <si>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</si>
  <si>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</si>
  <si>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</si>
  <si>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</si>
  <si>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</si>
  <si>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</si>
  <si>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</si>
  <si>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</si>
  <si>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</si>
  <si>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</si>
  <si>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</si>
  <si>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</si>
  <si>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</si>
  <si>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</si>
  <si>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</si>
  <si>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</si>
  <si>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</si>
  <si>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</si>
  <si>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</si>
  <si>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</si>
  <si>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</si>
  <si>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</si>
  <si>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</si>
  <si>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</si>
  <si>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</si>
  <si>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</si>
  <si>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</si>
  <si>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</si>
  <si>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</si>
  <si>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</si>
  <si>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</si>
  <si>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</si>
  <si>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</si>
  <si>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</si>
  <si>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</si>
  <si>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</si>
  <si>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</si>
  <si>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</si>
  <si>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</si>
  <si>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</si>
  <si>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</si>
  <si>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</si>
  <si>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</si>
  <si>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</si>
  <si>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</si>
  <si>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</si>
  <si>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</si>
  <si>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</si>
  <si>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</si>
  <si>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</si>
  <si>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</si>
  <si>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</si>
  <si>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</si>
  <si>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</si>
  <si>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</si>
  <si>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</si>
  <si>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</si>
  <si>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</si>
  <si>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</si>
  <si>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</si>
  <si>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</si>
  <si>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</si>
  <si>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</si>
  <si>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</si>
  <si>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</si>
  <si>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</si>
  <si>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</si>
  <si>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</si>
  <si>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</si>
  <si>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</si>
  <si>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</si>
  <si>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</si>
  <si>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</si>
  <si>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</si>
  <si>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</si>
  <si>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</si>
  <si>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</si>
  <si>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</si>
  <si>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</si>
  <si>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</si>
  <si>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</si>
  <si>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</si>
  <si>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</si>
  <si>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</si>
  <si>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</si>
  <si>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</si>
  <si>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</si>
  <si>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</si>
  <si>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</si>
  <si>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</si>
  <si>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</si>
  <si>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</si>
  <si>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</si>
  <si>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</si>
  <si>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</si>
  <si>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</si>
  <si>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</si>
  <si>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</si>
  <si>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</si>
  <si>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</si>
  <si>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</si>
  <si>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</si>
  <si>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</si>
  <si>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</si>
  <si>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</si>
  <si>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</si>
  <si>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</si>
  <si>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</si>
  <si>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</si>
  <si>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</si>
  <si>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</si>
  <si>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</si>
  <si>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</si>
  <si>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</si>
  <si>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</si>
  <si>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</si>
  <si>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</si>
  <si>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</si>
  <si>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</si>
  <si>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</si>
  <si>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</si>
  <si>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</si>
  <si>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</si>
  <si>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</si>
  <si>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</si>
  <si>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</si>
  <si>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</si>
  <si>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</si>
  <si>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</si>
  <si>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</si>
  <si>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</si>
  <si>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</si>
  <si>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</si>
  <si>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</si>
  <si>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</si>
  <si>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</si>
  <si>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</si>
  <si>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</si>
  <si>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</si>
  <si>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</si>
  <si>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</si>
  <si>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</si>
  <si>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</si>
  <si>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</si>
  <si>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</si>
  <si>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</si>
  <si>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</si>
  <si>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</si>
  <si>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</si>
  <si>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</si>
  <si>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</si>
  <si>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</si>
  <si>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</si>
  <si>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</si>
  <si>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</si>
  <si>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</si>
  <si>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</si>
  <si>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</si>
  <si>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</si>
  <si>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</si>
  <si>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</si>
  <si>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</si>
  <si>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</si>
  <si>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</si>
  <si>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</si>
  <si>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</si>
  <si>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</si>
  <si>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</si>
  <si>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</si>
  <si>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</si>
  <si>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</si>
  <si>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</si>
  <si>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</si>
  <si>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</si>
  <si>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</si>
  <si>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</si>
  <si>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</si>
  <si>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</si>
  <si>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</si>
  <si>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</si>
  <si>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</si>
  <si>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</si>
  <si>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</si>
  <si>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</si>
  <si>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</si>
  <si>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</si>
  <si>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</si>
  <si>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</si>
  <si>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</si>
  <si>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</si>
  <si>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</si>
  <si>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</si>
  <si>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</si>
  <si>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</si>
  <si>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</si>
  <si>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</si>
  <si>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</si>
  <si>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</si>
  <si>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</si>
  <si>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</si>
  <si>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</si>
  <si>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</si>
  <si>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</si>
  <si>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</si>
  <si>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</si>
  <si>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</si>
  <si>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</si>
  <si>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</si>
  <si>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</si>
  <si>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</si>
  <si>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</si>
  <si>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</si>
  <si>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</si>
  <si>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</si>
  <si>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</si>
  <si>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</si>
  <si>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</si>
  <si>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</si>
  <si>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</si>
  <si>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</si>
  <si>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</si>
  <si>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</si>
  <si>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</si>
  <si>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</si>
  <si>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</si>
  <si>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</si>
  <si>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</si>
  <si>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</si>
  <si>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</si>
  <si>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</si>
  <si>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</si>
  <si>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</si>
  <si>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</si>
  <si>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</si>
  <si>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</si>
  <si>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</si>
  <si>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</si>
  <si>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</si>
  <si>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</si>
  <si>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</si>
  <si>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</si>
  <si>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</si>
  <si>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</si>
  <si>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</si>
  <si>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</si>
  <si>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</si>
  <si>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</si>
  <si>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</si>
  <si>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</si>
  <si>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</si>
  <si>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</si>
  <si>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</si>
  <si>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</si>
  <si>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</si>
  <si>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</si>
  <si>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</si>
  <si>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</si>
  <si>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</si>
  <si>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</si>
  <si>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</si>
  <si>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</si>
  <si>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</si>
  <si>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</si>
  <si>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</si>
  <si>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</si>
  <si>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</si>
  <si>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</si>
  <si>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</si>
  <si>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</si>
  <si>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</si>
  <si>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</si>
  <si>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</si>
  <si>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</si>
  <si>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</si>
  <si>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</si>
  <si>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</si>
  <si>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</si>
  <si>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</si>
  <si>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</si>
  <si>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</si>
  <si>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</si>
  <si>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</si>
  <si>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</si>
  <si>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</si>
  <si>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</si>
  <si>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</si>
  <si>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</si>
  <si>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</si>
  <si>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</si>
  <si>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</si>
  <si>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</si>
  <si>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</si>
  <si>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</si>
  <si>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</si>
  <si>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</si>
  <si>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</si>
  <si>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</si>
  <si>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</si>
  <si>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</si>
  <si>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</si>
  <si>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</si>
  <si>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</si>
  <si>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</si>
  <si>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</si>
  <si>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</si>
  <si>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</si>
  <si>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</si>
  <si>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</si>
  <si>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</si>
  <si>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</si>
  <si>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</si>
  <si>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</si>
  <si>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</si>
  <si>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</si>
  <si>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</si>
  <si>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</si>
  <si>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</si>
  <si>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</si>
  <si>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</si>
  <si>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</si>
  <si>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</si>
  <si>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</si>
  <si>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</si>
  <si>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</si>
  <si>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</si>
  <si>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</si>
  <si>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</si>
  <si>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</si>
  <si>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</si>
  <si>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</si>
  <si>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</si>
  <si>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</si>
  <si>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</si>
  <si>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</si>
  <si>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</si>
  <si>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</si>
  <si>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</si>
  <si>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</si>
  <si>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</si>
  <si>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</si>
  <si>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</si>
  <si>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</si>
  <si>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</si>
  <si>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</si>
  <si>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</si>
  <si>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</si>
  <si>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</si>
  <si>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</si>
  <si>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</si>
  <si>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</si>
  <si>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</si>
  <si>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</si>
  <si>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</si>
  <si>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</si>
  <si>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</si>
  <si>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</si>
  <si>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</si>
  <si>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</si>
  <si>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</si>
  <si>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</si>
  <si>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</si>
  <si>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</si>
  <si>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</si>
  <si>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</si>
  <si>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</si>
  <si>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</si>
  <si>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</si>
  <si>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</si>
  <si>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</si>
  <si>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</si>
  <si>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</si>
  <si>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</si>
  <si>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</si>
  <si>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</si>
  <si>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</si>
  <si>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</si>
  <si>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</si>
  <si>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</si>
  <si>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</si>
  <si>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</si>
  <si>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</si>
  <si>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</si>
  <si>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</si>
  <si>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</si>
  <si>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</si>
  <si>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</si>
  <si>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</si>
  <si>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</si>
  <si>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</si>
  <si>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</si>
  <si>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</si>
  <si>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</si>
  <si>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</si>
  <si>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</si>
  <si>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</si>
  <si>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</si>
  <si>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</si>
  <si>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</si>
  <si>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</si>
  <si>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</si>
  <si>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</si>
  <si>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</si>
  <si>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</si>
  <si>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</si>
  <si>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</si>
  <si>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</si>
  <si>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</si>
  <si>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</si>
  <si>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</si>
  <si>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</si>
  <si>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</si>
  <si>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</si>
  <si>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</si>
  <si>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</si>
  <si>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</si>
  <si>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</si>
  <si>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</si>
  <si>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</si>
  <si>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</si>
  <si>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</si>
  <si>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</si>
  <si>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</si>
  <si>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</si>
  <si>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</si>
  <si>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</si>
  <si>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</si>
  <si>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</si>
  <si>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</si>
  <si>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</si>
  <si>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</si>
  <si>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</si>
  <si>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</si>
  <si>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</si>
  <si>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</si>
  <si>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</si>
  <si>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</si>
  <si>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</si>
  <si>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</si>
  <si>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</si>
  <si>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</si>
  <si>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</si>
  <si>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</si>
  <si>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</si>
  <si>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</si>
  <si>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</si>
  <si>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</si>
  <si>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</si>
  <si>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</si>
  <si>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</si>
  <si>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</si>
  <si>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</si>
  <si>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</si>
  <si>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</si>
  <si>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</si>
  <si>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</si>
  <si>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</si>
  <si>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</si>
  <si>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</si>
  <si>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</si>
  <si>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</si>
  <si>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</si>
  <si>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</si>
  <si>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</si>
  <si>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</si>
  <si>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</si>
  <si>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</si>
  <si>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</si>
  <si>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</si>
  <si>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</si>
  <si>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</si>
  <si>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</si>
  <si>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</si>
  <si>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</si>
  <si>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</si>
  <si>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</si>
  <si>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</si>
  <si>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</si>
  <si>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</si>
  <si>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</si>
  <si>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</si>
  <si>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</si>
  <si>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</si>
  <si>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</si>
  <si>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</si>
  <si>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</si>
  <si>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</si>
  <si>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</si>
  <si>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</si>
  <si>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</si>
  <si>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</si>
  <si>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</si>
  <si>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</si>
  <si>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</si>
  <si>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</si>
  <si>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</si>
  <si>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</si>
  <si>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</si>
  <si>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</si>
  <si>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</si>
  <si>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</si>
  <si>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</si>
  <si>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</si>
  <si>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</si>
  <si>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</si>
  <si>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</si>
  <si>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</si>
  <si>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</si>
  <si>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</si>
  <si>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</si>
  <si>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</si>
  <si>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</si>
  <si>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</si>
  <si>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</si>
  <si>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</si>
  <si>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</si>
  <si>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</si>
  <si>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</si>
  <si>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</si>
  <si>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</si>
  <si>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</si>
  <si>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</si>
  <si>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</si>
  <si>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</si>
  <si>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</si>
  <si>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</si>
  <si>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</si>
  <si>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</si>
  <si>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</si>
  <si>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</si>
  <si>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</si>
  <si>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</si>
  <si>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</si>
  <si>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</si>
  <si>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</si>
  <si>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</si>
  <si>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</si>
  <si>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</si>
  <si>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</si>
  <si>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</si>
  <si>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</si>
  <si>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</si>
  <si>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</si>
  <si>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</si>
  <si>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</si>
  <si>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</si>
  <si>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</si>
  <si>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</si>
  <si>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</si>
  <si>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</si>
  <si>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</si>
  <si>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</si>
  <si>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</si>
  <si>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</si>
  <si>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</si>
  <si>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</si>
  <si>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</si>
  <si>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</si>
  <si>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</si>
  <si>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</si>
  <si>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</si>
  <si>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</si>
  <si>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</si>
  <si>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</si>
  <si>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</si>
  <si>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</si>
  <si>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</si>
  <si>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</si>
  <si>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</si>
  <si>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</si>
  <si>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</si>
  <si>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</si>
  <si>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</si>
  <si>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</si>
  <si>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</si>
  <si>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</si>
  <si>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</si>
  <si>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</si>
  <si>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</si>
  <si>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</si>
  <si>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</si>
  <si>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</si>
  <si>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</si>
  <si>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</si>
  <si>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</si>
  <si>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</si>
  <si>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</si>
  <si>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</si>
  <si>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</si>
  <si>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</si>
  <si>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</si>
  <si>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</si>
  <si>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</si>
  <si>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</si>
  <si>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</si>
  <si>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</si>
  <si>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</si>
  <si>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</si>
  <si>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</si>
  <si>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</si>
  <si>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</si>
  <si>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</si>
  <si>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</si>
  <si>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</si>
  <si>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</si>
  <si>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</si>
  <si>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</si>
  <si>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</si>
  <si>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</si>
  <si>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</si>
  <si>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</si>
  <si>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</si>
  <si>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</si>
  <si>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</si>
  <si>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</si>
  <si>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</si>
  <si>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</si>
  <si>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</si>
  <si>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</si>
  <si>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</si>
  <si>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</si>
  <si>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</si>
  <si>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</si>
  <si>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</si>
  <si>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</si>
  <si>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</si>
  <si>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</si>
  <si>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</si>
  <si>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</si>
  <si>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</si>
  <si>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</si>
  <si>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</si>
  <si>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</si>
  <si>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</si>
  <si>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</si>
  <si>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</si>
  <si>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</si>
  <si>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</si>
  <si>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</si>
  <si>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</si>
  <si>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</si>
  <si>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</si>
  <si>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</si>
  <si>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</si>
  <si>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</si>
  <si>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</si>
  <si>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</si>
  <si>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</si>
  <si>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</si>
  <si>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</si>
  <si>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</si>
  <si>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</si>
  <si>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</si>
  <si>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</si>
  <si>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</si>
  <si>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</si>
  <si>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</si>
  <si>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</si>
  <si>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</si>
  <si>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</si>
  <si>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</si>
  <si>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</si>
  <si>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</si>
  <si>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</si>
  <si>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</si>
  <si>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</si>
  <si>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</si>
  <si>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</si>
  <si>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</si>
  <si>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</si>
  <si>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</si>
  <si>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</si>
  <si>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</si>
  <si>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</si>
  <si>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</si>
  <si>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</si>
  <si>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</si>
  <si>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</si>
  <si>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</si>
  <si>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</si>
  <si>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</si>
  <si>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</si>
  <si>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</si>
  <si>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</si>
  <si>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</si>
  <si>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</si>
  <si>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</si>
  <si>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</si>
  <si>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</si>
  <si>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</si>
  <si>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</si>
  <si>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</si>
  <si>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</si>
  <si>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</si>
  <si>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</si>
  <si>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</si>
  <si>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</si>
  <si>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</si>
  <si>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</si>
  <si>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</si>
  <si>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</si>
  <si>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</si>
  <si>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</si>
  <si>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</si>
  <si>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</si>
  <si>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</si>
  <si>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</si>
  <si>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</si>
  <si>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</si>
  <si>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</si>
  <si>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</si>
  <si>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</si>
  <si>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</si>
  <si>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</si>
  <si>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</si>
  <si>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</si>
  <si>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</si>
  <si>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</si>
  <si>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</si>
  <si>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</si>
  <si>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</si>
  <si>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</si>
  <si>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</si>
  <si>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</si>
  <si>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</si>
  <si>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</si>
  <si>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</si>
  <si>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</si>
  <si>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</si>
  <si>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</si>
  <si>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</si>
  <si>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</si>
  <si>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</si>
  <si>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</si>
  <si>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</si>
  <si>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</si>
  <si>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</si>
  <si>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</si>
  <si>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</si>
  <si>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</si>
  <si>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</si>
  <si>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</si>
  <si>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</si>
  <si>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</si>
  <si>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</si>
  <si>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</si>
  <si>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</si>
  <si>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</si>
  <si>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</si>
  <si>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</si>
  <si>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</si>
  <si>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</si>
  <si>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</si>
  <si>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</si>
  <si>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</si>
  <si>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</si>
  <si>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</si>
  <si>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</si>
  <si>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</si>
  <si>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</si>
  <si>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</si>
  <si>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</si>
  <si>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</si>
  <si>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</si>
  <si>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</si>
  <si>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</si>
  <si>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</si>
  <si>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</si>
  <si>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</si>
  <si>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</si>
  <si>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</si>
  <si>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</si>
  <si>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</si>
  <si>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</si>
  <si>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</si>
  <si>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</si>
  <si>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</si>
  <si>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</si>
  <si>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</si>
  <si>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</si>
  <si>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</si>
  <si>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</si>
  <si>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</si>
  <si>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</si>
  <si>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</si>
  <si>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</si>
  <si>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</si>
  <si>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</si>
  <si>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</si>
  <si>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</si>
  <si>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</si>
  <si>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</si>
  <si>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</si>
  <si>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</si>
  <si>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</si>
  <si>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</si>
  <si>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</si>
  <si>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</si>
  <si>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</si>
  <si>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</si>
  <si>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</si>
  <si>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</si>
  <si>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</si>
  <si>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</si>
  <si>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</si>
  <si>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</si>
  <si>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</si>
  <si>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</si>
  <si>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</si>
  <si>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</si>
  <si>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</si>
  <si>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</si>
  <si>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</si>
  <si>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</si>
  <si>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</si>
  <si>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</si>
  <si>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</si>
  <si>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</si>
  <si>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</si>
  <si>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</si>
  <si>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</si>
  <si>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</si>
  <si>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</si>
  <si>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</si>
  <si>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</si>
  <si>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</si>
  <si>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</si>
  <si>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</si>
  <si>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</si>
  <si>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</si>
  <si>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</si>
  <si>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</si>
  <si>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</si>
  <si>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</si>
  <si>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</si>
  <si>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</si>
  <si>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</si>
  <si>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</si>
  <si>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</si>
  <si>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</si>
  <si>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</si>
  <si>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</si>
  <si>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</si>
  <si>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</si>
  <si>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</si>
  <si>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</si>
  <si>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</si>
  <si>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</si>
  <si>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</si>
  <si>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</si>
  <si>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</si>
  <si>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</si>
  <si>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</si>
  <si>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</si>
  <si>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</si>
  <si>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</si>
  <si>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</si>
  <si>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</si>
  <si>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</si>
  <si>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</si>
  <si>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</si>
  <si>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</si>
  <si>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</si>
  <si>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</si>
  <si>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</si>
  <si>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</si>
  <si>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</si>
  <si>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</si>
  <si>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</si>
  <si>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</si>
  <si>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</si>
  <si>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</si>
  <si>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</si>
  <si>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</si>
  <si>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</si>
  <si>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</si>
  <si>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</si>
  <si>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</si>
  <si>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</si>
  <si>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</si>
  <si>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</si>
  <si>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</si>
  <si>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</si>
  <si>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</si>
  <si>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</si>
  <si>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</si>
  <si>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</si>
  <si>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</si>
  <si>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</si>
  <si>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</si>
  <si>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</si>
  <si>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</si>
  <si>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</si>
  <si>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</si>
  <si>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</si>
  <si>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</si>
  <si>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</si>
  <si>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</si>
  <si>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</si>
  <si>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</si>
  <si>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</si>
  <si>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</si>
  <si>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</si>
  <si>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</si>
  <si>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</si>
  <si>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</si>
  <si>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</si>
  <si>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</si>
  <si>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</si>
  <si>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</si>
  <si>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</si>
  <si>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</si>
  <si>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</si>
  <si>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</si>
  <si>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</si>
  <si>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</si>
  <si>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</si>
  <si>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</si>
  <si>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</si>
  <si>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</si>
  <si>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</si>
  <si>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</si>
  <si>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</si>
  <si>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</si>
  <si>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</si>
  <si>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</si>
  <si>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</si>
  <si>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</si>
  <si>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</si>
  <si>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</si>
  <si>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</si>
  <si>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</si>
  <si>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</si>
  <si>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</si>
  <si>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</si>
  <si>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</si>
  <si>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</si>
  <si>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</si>
  <si>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</si>
  <si>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</si>
  <si>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</si>
  <si>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</si>
  <si>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</si>
  <si>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</si>
  <si>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</si>
  <si>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</si>
  <si>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</si>
  <si>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</si>
  <si>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</si>
  <si>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</si>
  <si>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</si>
  <si>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</si>
  <si>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</si>
  <si>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</si>
  <si>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</si>
  <si>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</si>
  <si>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</si>
  <si>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</si>
  <si>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</si>
  <si>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</si>
  <si>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</si>
  <si>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</si>
  <si>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</si>
  <si>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</si>
  <si>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</si>
  <si>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</si>
  <si>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</si>
  <si>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</si>
  <si>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</si>
  <si>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</si>
  <si>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</si>
  <si>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</si>
  <si>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</si>
  <si>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</si>
  <si>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</si>
  <si>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</si>
  <si>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</si>
  <si>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</si>
  <si>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</si>
  <si>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</si>
  <si>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</si>
  <si>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</si>
  <si>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</si>
  <si>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</si>
  <si>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</si>
  <si>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</si>
  <si>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</si>
  <si>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</si>
  <si>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</si>
  <si>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</si>
  <si>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</si>
  <si>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</si>
  <si>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</si>
  <si>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</si>
  <si>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</si>
  <si>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</si>
  <si>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</si>
  <si>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</si>
  <si>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</si>
  <si>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</si>
  <si>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</si>
  <si>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</si>
  <si>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</si>
  <si>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</si>
  <si>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</si>
  <si>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</si>
  <si>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</si>
  <si>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</si>
  <si>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</si>
  <si>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</si>
  <si>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</si>
  <si>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</si>
  <si>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</si>
  <si>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</si>
  <si>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</si>
  <si>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</si>
  <si>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</si>
  <si>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</si>
  <si>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</si>
  <si>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</si>
  <si>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</si>
  <si>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</si>
  <si>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</si>
  <si>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</si>
  <si>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</si>
  <si>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</si>
  <si>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</si>
  <si>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</si>
  <si>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</si>
  <si>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</si>
  <si>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</si>
  <si>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</si>
  <si>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</si>
  <si>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</si>
  <si>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</si>
  <si>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</si>
  <si>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</si>
  <si>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</si>
  <si>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</si>
  <si>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</si>
  <si>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</si>
  <si>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</si>
  <si>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</si>
  <si>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</si>
  <si>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</si>
  <si>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</si>
  <si>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</si>
  <si>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</si>
  <si>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</si>
  <si>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</si>
  <si>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</si>
  <si>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</si>
  <si>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</si>
  <si>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</si>
  <si>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</si>
  <si>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</si>
  <si>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</si>
  <si>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</si>
  <si>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</si>
  <si>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</si>
  <si>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</si>
  <si>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</si>
  <si>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</si>
  <si>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</si>
  <si>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</si>
  <si>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</si>
  <si>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</si>
  <si>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</si>
  <si>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</si>
  <si>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</si>
  <si>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</si>
  <si>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</si>
  <si>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</si>
  <si>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</si>
  <si>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</si>
  <si>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</si>
  <si>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</si>
  <si>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</si>
  <si>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</si>
  <si>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</si>
  <si>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</si>
  <si>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</si>
  <si>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</si>
  <si>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</si>
  <si>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</si>
  <si>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</si>
  <si>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</si>
  <si>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</si>
  <si>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</si>
  <si>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</si>
  <si>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</si>
  <si>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</si>
  <si>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</si>
  <si>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</si>
  <si>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</si>
  <si>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</si>
  <si>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</si>
  <si>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</si>
  <si>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</si>
  <si>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</si>
  <si>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</si>
  <si>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</si>
  <si>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</si>
  <si>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</si>
  <si>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</si>
  <si>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</si>
  <si>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</si>
  <si>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</si>
  <si>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</si>
  <si>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</si>
  <si>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</si>
  <si>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</si>
  <si>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</si>
  <si>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</si>
  <si>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</si>
  <si>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</si>
  <si>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</si>
  <si>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</si>
  <si>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</si>
  <si>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</si>
  <si>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</si>
  <si>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</si>
  <si>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</si>
  <si>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</si>
  <si>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</si>
  <si>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</si>
  <si>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</si>
  <si>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</si>
  <si>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</si>
  <si>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</si>
  <si>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</si>
  <si>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</si>
  <si>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</si>
  <si>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</si>
  <si>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</si>
  <si>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</si>
  <si>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</si>
  <si>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</si>
  <si>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</si>
  <si>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</si>
  <si>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</si>
  <si>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</si>
  <si>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</si>
  <si>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</si>
  <si>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</si>
  <si>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</si>
  <si>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</si>
  <si>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</si>
  <si>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</si>
  <si>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</si>
  <si>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</si>
  <si>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</si>
  <si>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</si>
  <si>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</si>
  <si>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</si>
  <si>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</si>
  <si>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</si>
  <si>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</si>
  <si>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</si>
  <si>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</si>
  <si>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</si>
  <si>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</si>
  <si>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</si>
  <si>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</si>
  <si>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</si>
  <si>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</si>
  <si>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</si>
  <si>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</si>
  <si>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</si>
  <si>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</si>
  <si>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</si>
  <si>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</si>
  <si>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</si>
  <si>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</si>
  <si>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</si>
  <si>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</si>
  <si>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</si>
  <si>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</si>
  <si>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</si>
  <si>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</si>
  <si>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</si>
  <si>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</si>
  <si>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</si>
  <si>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</si>
  <si>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</si>
  <si>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</si>
  <si>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</si>
  <si>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</si>
  <si>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</si>
  <si>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</si>
  <si>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</si>
  <si>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</si>
  <si>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</si>
  <si>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</si>
  <si>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</si>
  <si>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</si>
  <si>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</si>
  <si>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</si>
  <si>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</si>
  <si>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</si>
  <si>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</si>
  <si>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</si>
  <si>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</si>
  <si>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</si>
  <si>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</si>
  <si>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</si>
  <si>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</si>
  <si>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</si>
  <si>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</si>
  <si>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</si>
  <si>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</si>
  <si>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</si>
  <si>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</si>
  <si>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</si>
  <si>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</si>
  <si>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</si>
  <si>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</si>
  <si>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</si>
  <si>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</si>
  <si>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</si>
  <si>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</si>
  <si>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</si>
  <si>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</si>
  <si>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</si>
  <si>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</si>
  <si>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</si>
  <si>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</si>
  <si>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</si>
  <si>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</si>
  <si>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</si>
  <si>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</si>
  <si>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</si>
  <si>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</si>
  <si>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</si>
  <si>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</si>
  <si>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</si>
  <si>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</si>
  <si>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</si>
  <si>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</si>
  <si>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</si>
  <si>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</si>
  <si>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</si>
  <si>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</si>
  <si>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</si>
  <si>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</si>
  <si>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</si>
  <si>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</si>
  <si>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</si>
  <si>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</si>
  <si>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</si>
  <si>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</si>
  <si>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</si>
  <si>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</si>
  <si>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</si>
  <si>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</si>
  <si>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</si>
  <si>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</si>
  <si>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</si>
  <si>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</si>
  <si>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</si>
  <si>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</si>
  <si>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</si>
  <si>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</si>
  <si>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</si>
  <si>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</si>
  <si>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</si>
  <si>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</si>
  <si>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</si>
  <si>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</si>
  <si>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</si>
  <si>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</si>
  <si>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</si>
  <si>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</si>
  <si>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</si>
  <si>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</si>
  <si>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</si>
  <si>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</si>
  <si>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</si>
  <si>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</si>
  <si>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</si>
  <si>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</si>
  <si>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</si>
  <si>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</si>
  <si>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</si>
  <si>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</si>
  <si>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</si>
  <si>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</si>
  <si>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</si>
  <si>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</si>
  <si>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</si>
  <si>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</si>
  <si>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</si>
  <si>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</si>
  <si>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</si>
  <si>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</si>
  <si>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</si>
  <si>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</si>
  <si>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</si>
  <si>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</si>
  <si>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</si>
  <si>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</si>
  <si>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</si>
  <si>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</si>
  <si>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</si>
  <si>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</si>
  <si>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</si>
  <si>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</si>
  <si>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</si>
  <si>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</si>
  <si>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</si>
  <si>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</si>
  <si>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</si>
  <si>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</si>
  <si>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</si>
  <si>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</si>
  <si>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</si>
  <si>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</si>
  <si>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</si>
  <si>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</si>
  <si>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</si>
  <si>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</si>
  <si>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</si>
  <si>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</si>
  <si>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</si>
  <si>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</si>
  <si>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</si>
  <si>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</si>
  <si>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</si>
  <si>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</si>
  <si>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</si>
  <si>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</si>
  <si>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</si>
  <si>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</si>
  <si>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</si>
  <si>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</si>
  <si>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</si>
  <si>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</si>
  <si>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</si>
  <si>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</si>
  <si>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</si>
  <si>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</si>
  <si>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</si>
  <si>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</si>
  <si>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</si>
  <si>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</si>
  <si>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</si>
  <si>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</si>
  <si>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</si>
  <si>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</si>
  <si>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</si>
  <si>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</si>
  <si>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</si>
  <si>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</si>
  <si>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</si>
  <si>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</si>
  <si>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</si>
  <si>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</si>
  <si>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</si>
  <si>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</si>
  <si>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</si>
  <si>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</si>
  <si>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</si>
  <si>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</si>
  <si>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</si>
  <si>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</si>
  <si>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</si>
  <si>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</si>
  <si>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</si>
  <si>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</si>
  <si>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</si>
  <si>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</si>
  <si>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</si>
  <si>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</si>
  <si>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</si>
  <si>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</si>
  <si>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</si>
  <si>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</si>
  <si>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</si>
  <si>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</si>
  <si>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</si>
  <si>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</si>
  <si>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</si>
  <si>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</si>
  <si>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</si>
  <si>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</si>
  <si>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</si>
  <si>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</si>
  <si>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</si>
  <si>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</si>
  <si>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</si>
  <si>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</si>
  <si>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</si>
  <si>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</si>
  <si>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</si>
  <si>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</si>
  <si>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</si>
  <si>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</si>
  <si>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</si>
  <si>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</si>
  <si>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</si>
  <si>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</si>
  <si>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</si>
  <si>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</si>
  <si>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</si>
  <si>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</si>
  <si>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</si>
  <si>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</si>
  <si>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</si>
  <si>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</si>
  <si>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</si>
  <si>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</si>
  <si>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</si>
  <si>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</si>
  <si>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</si>
  <si>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</si>
  <si>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</si>
  <si>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</si>
  <si>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</si>
  <si>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</si>
  <si>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</si>
  <si>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</si>
  <si>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</si>
  <si>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</si>
  <si>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</si>
  <si>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</si>
  <si>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</si>
  <si>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</si>
  <si>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</si>
  <si>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</si>
  <si>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</si>
  <si>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</si>
  <si>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</si>
  <si>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</si>
  <si>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</si>
  <si>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</si>
  <si>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</si>
  <si>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</si>
  <si>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</si>
  <si>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</si>
  <si>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</si>
  <si>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</si>
  <si>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</si>
  <si>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</si>
  <si>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</si>
  <si>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</si>
  <si>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</si>
  <si>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</si>
  <si>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</si>
  <si>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</si>
  <si>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</si>
  <si>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</si>
  <si>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</si>
  <si>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</si>
  <si>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</si>
  <si>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</si>
  <si>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</si>
  <si>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</si>
  <si>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</si>
  <si>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</si>
  <si>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</si>
  <si>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</si>
  <si>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</si>
  <si>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</si>
  <si>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</si>
  <si>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</si>
  <si>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</si>
  <si>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</si>
  <si>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</si>
  <si>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</si>
  <si>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</si>
  <si>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</si>
  <si>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</si>
  <si>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</si>
  <si>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</si>
  <si>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</si>
  <si>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</si>
  <si>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</si>
  <si>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</si>
  <si>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</si>
  <si>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</si>
  <si>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</si>
  <si>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</si>
  <si>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</si>
  <si>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</si>
  <si>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</si>
  <si>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</si>
  <si>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</si>
  <si>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</si>
  <si>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</si>
  <si>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</si>
  <si>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</si>
  <si>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</si>
  <si>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</si>
  <si>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</si>
  <si>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</si>
  <si>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</si>
  <si>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</si>
  <si>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</si>
  <si>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</si>
  <si>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</si>
  <si>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</si>
  <si>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</si>
  <si>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</si>
  <si>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</si>
  <si>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</si>
  <si>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</si>
  <si>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</si>
  <si>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</si>
  <si>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</si>
  <si>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</si>
  <si>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</si>
  <si>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</si>
  <si>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</si>
  <si>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</si>
  <si>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</si>
  <si>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</si>
  <si>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</si>
  <si>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</si>
  <si>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</si>
  <si>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</si>
  <si>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</si>
  <si>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</si>
  <si>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</si>
  <si>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</si>
  <si>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</si>
  <si>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</si>
  <si>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</si>
  <si>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</si>
  <si>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</si>
  <si>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</si>
  <si>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</si>
  <si>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</si>
  <si>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</si>
  <si>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</si>
  <si>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</si>
  <si>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</si>
  <si>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</si>
  <si>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</si>
  <si>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</si>
  <si>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</si>
  <si>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</si>
  <si>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</si>
  <si>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</si>
  <si>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</si>
  <si>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</si>
  <si>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</si>
  <si>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</si>
  <si>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</si>
  <si>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</si>
  <si>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</si>
  <si>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</si>
  <si>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</si>
  <si>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</si>
  <si>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</si>
  <si>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</si>
  <si>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</si>
  <si>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</si>
  <si>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</si>
  <si>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</si>
  <si>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</si>
  <si>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</si>
  <si>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</si>
  <si>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</si>
  <si>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</si>
  <si>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</si>
  <si>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</si>
  <si>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</si>
  <si>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</si>
  <si>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</si>
  <si>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</si>
  <si>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</si>
  <si>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</si>
  <si>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</si>
  <si>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</si>
  <si>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</si>
  <si>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</si>
  <si>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</si>
  <si>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</si>
  <si>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</si>
  <si>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</si>
  <si>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</si>
  <si>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</si>
  <si>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</si>
  <si>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</si>
  <si>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</si>
  <si>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</si>
  <si>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</si>
  <si>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</si>
  <si>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</si>
  <si>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</si>
  <si>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</si>
  <si>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</si>
  <si>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</si>
  <si>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</si>
  <si>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</si>
  <si>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</si>
  <si>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</si>
  <si>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</si>
  <si>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</si>
  <si>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</si>
  <si>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</si>
  <si>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</si>
  <si>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</si>
  <si>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</si>
  <si>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</si>
  <si>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</si>
  <si>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</si>
  <si>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</si>
  <si>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</si>
  <si>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</si>
  <si>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</si>
  <si>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</si>
  <si>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</si>
  <si>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</si>
  <si>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</si>
  <si>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</si>
  <si>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</si>
  <si>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</si>
  <si>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</si>
  <si>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</si>
  <si>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</si>
  <si>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</si>
  <si>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</si>
  <si>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</si>
  <si>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</si>
  <si>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</si>
  <si>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</si>
  <si>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</si>
  <si>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</si>
  <si>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</si>
  <si>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</si>
  <si>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</si>
  <si>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</si>
  <si>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</si>
  <si>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</si>
  <si>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</si>
  <si>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</si>
  <si>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</si>
  <si>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</si>
  <si>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</si>
  <si>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</si>
  <si>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</si>
  <si>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</si>
  <si>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</si>
  <si>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</si>
  <si>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</si>
  <si>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</si>
  <si>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</si>
  <si>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</si>
  <si>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</si>
  <si>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</si>
  <si>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</si>
  <si>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</si>
  <si>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</si>
  <si>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</si>
  <si>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</si>
  <si>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</si>
  <si>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</si>
  <si>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</si>
  <si>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</si>
  <si>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</si>
  <si>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</si>
  <si>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</si>
  <si>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</si>
  <si>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</si>
  <si>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</si>
  <si>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</si>
  <si>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</si>
  <si>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</si>
  <si>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</si>
  <si>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</si>
  <si>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</si>
  <si>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</si>
  <si>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</si>
  <si>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</si>
  <si>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</si>
  <si>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</si>
  <si>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</si>
  <si>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</si>
  <si>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</si>
  <si>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</si>
  <si>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</si>
  <si>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</si>
  <si>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</si>
  <si>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</si>
  <si>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</si>
  <si>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</si>
  <si>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</si>
  <si>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</si>
  <si>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</si>
  <si>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</si>
  <si>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</si>
  <si>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</si>
  <si>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</si>
  <si>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</si>
  <si>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</si>
  <si>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</si>
  <si>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</si>
  <si>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</si>
  <si>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</si>
  <si>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</si>
  <si>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</si>
  <si>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</si>
  <si>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</si>
  <si>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</si>
  <si>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</si>
  <si>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</si>
  <si>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</si>
  <si>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</si>
  <si>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</si>
  <si>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</si>
  <si>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</si>
  <si>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</si>
  <si>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</si>
  <si>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</si>
  <si>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</si>
  <si>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</si>
  <si>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</si>
  <si>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</si>
  <si>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</si>
  <si>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</si>
  <si>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</si>
  <si>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</si>
  <si>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</si>
  <si>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</si>
  <si>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</si>
  <si>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</si>
  <si>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</si>
  <si>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</si>
  <si>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</si>
  <si>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</si>
  <si>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</si>
  <si>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</si>
  <si>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</si>
  <si>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</si>
  <si>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</si>
  <si>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</si>
  <si>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</si>
  <si>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</si>
  <si>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</si>
  <si>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</si>
  <si>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</si>
  <si>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</si>
  <si>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</si>
  <si>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</si>
  <si>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</si>
  <si>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</si>
  <si>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</si>
  <si>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</si>
  <si>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</si>
  <si>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</si>
  <si>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</si>
  <si>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</si>
  <si>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</si>
  <si>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</si>
  <si>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</si>
  <si>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</si>
  <si>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</si>
  <si>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</si>
  <si>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</si>
  <si>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</si>
  <si>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</si>
  <si>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</si>
  <si>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</si>
  <si>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</si>
  <si>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</si>
  <si>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</si>
  <si>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</si>
  <si>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</si>
  <si>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</si>
  <si>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</si>
  <si>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</si>
  <si>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</si>
  <si>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</si>
  <si>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</si>
  <si>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</si>
  <si>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</si>
  <si>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</si>
  <si>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</si>
  <si>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</si>
  <si>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</si>
  <si>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</si>
  <si>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</si>
  <si>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</si>
  <si>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</si>
  <si>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</si>
  <si>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</si>
  <si>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</si>
  <si>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</si>
  <si>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</si>
  <si>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</si>
  <si>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</si>
  <si>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</si>
  <si>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</si>
  <si>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</si>
  <si>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</si>
  <si>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</si>
  <si>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</si>
  <si>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</si>
  <si>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</si>
  <si>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</si>
  <si>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</si>
  <si>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</si>
  <si>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</si>
  <si>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</si>
  <si>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</si>
  <si>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</si>
  <si>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</si>
  <si>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</si>
  <si>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</si>
  <si>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</si>
  <si>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</si>
  <si>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</si>
  <si>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</si>
  <si>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</si>
  <si>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</si>
  <si>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</si>
  <si>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</si>
  <si>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</si>
  <si>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</si>
  <si>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</si>
  <si>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</si>
  <si>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</si>
  <si>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</si>
  <si>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</si>
  <si>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</si>
  <si>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</si>
  <si>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</si>
  <si>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</si>
  <si>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</si>
  <si>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</si>
  <si>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</si>
  <si>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</si>
  <si>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</si>
  <si>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</si>
  <si>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</si>
  <si>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</si>
  <si>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</si>
  <si>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</si>
  <si>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</si>
  <si>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</si>
  <si>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</si>
  <si>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</si>
  <si>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</si>
  <si>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</si>
  <si>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</si>
  <si>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</si>
  <si>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</si>
  <si>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</si>
  <si>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</si>
  <si>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</si>
  <si>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</si>
  <si>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</si>
  <si>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</si>
  <si>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</si>
  <si>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</si>
  <si>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</si>
  <si>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</si>
  <si>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</si>
  <si>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</si>
  <si>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</si>
  <si>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</si>
  <si>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</si>
  <si>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</si>
  <si>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</si>
  <si>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</si>
  <si>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</si>
  <si>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</si>
  <si>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</si>
  <si>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</si>
  <si>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</si>
  <si>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</si>
  <si>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</si>
  <si>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</si>
  <si>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</si>
  <si>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</si>
  <si>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</si>
  <si>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</si>
  <si>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</si>
  <si>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</si>
  <si>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</si>
  <si>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</si>
  <si>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</si>
  <si>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</si>
  <si>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</si>
  <si>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</si>
  <si>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</si>
  <si>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</si>
  <si>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</si>
  <si>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</si>
  <si>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</si>
  <si>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</si>
  <si>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</si>
  <si>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</si>
  <si>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</si>
  <si>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</si>
  <si>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</si>
  <si>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</si>
  <si>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</si>
  <si>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</si>
  <si>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</si>
  <si>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</si>
  <si>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</si>
  <si>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</si>
  <si>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</si>
  <si>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</si>
  <si>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</si>
  <si>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</si>
  <si>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</si>
  <si>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</si>
  <si>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</si>
  <si>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</si>
  <si>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</si>
  <si>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</si>
  <si>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</si>
  <si>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</si>
  <si>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</si>
  <si>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</si>
  <si>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</si>
  <si>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</si>
  <si>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</si>
  <si>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</si>
  <si>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</si>
  <si>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</si>
  <si>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</si>
  <si>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</si>
  <si>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</si>
  <si>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</si>
  <si>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</si>
  <si>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</si>
  <si>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</si>
  <si>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</si>
  <si>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</si>
  <si>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</si>
  <si>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</si>
  <si>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</si>
  <si>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</si>
  <si>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</si>
  <si>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</si>
  <si>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</si>
  <si>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</si>
  <si>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</si>
  <si>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</si>
  <si>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</si>
  <si>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</si>
  <si>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</si>
  <si>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</si>
  <si>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</si>
  <si>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</si>
  <si>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</si>
  <si>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</si>
  <si>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</si>
  <si>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</si>
  <si>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</si>
  <si>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</si>
  <si>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</si>
  <si>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</si>
  <si>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</si>
  <si>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</si>
  <si>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</si>
  <si>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</si>
  <si>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</si>
  <si>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</si>
  <si>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</si>
  <si>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</si>
  <si>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</si>
  <si>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</si>
  <si>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</si>
  <si>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</si>
  <si>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</si>
  <si>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</si>
  <si>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</si>
  <si>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</si>
  <si>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</si>
  <si>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</si>
  <si>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</si>
  <si>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</si>
  <si>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</si>
  <si>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</si>
  <si>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</si>
  <si>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</si>
  <si>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</si>
  <si>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</si>
  <si>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</si>
  <si>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</si>
  <si>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</si>
  <si>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</si>
  <si>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</si>
  <si>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</si>
  <si>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</si>
  <si>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</si>
  <si>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</si>
  <si>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</si>
  <si>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</si>
  <si>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</si>
  <si>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</si>
  <si>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</si>
  <si>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</si>
  <si>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</si>
  <si>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</si>
  <si>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</si>
  <si>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</si>
  <si>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</si>
  <si>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</si>
  <si>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</si>
  <si>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</si>
  <si>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</si>
  <si>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</si>
  <si>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</si>
  <si>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</si>
  <si>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</si>
  <si>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</si>
  <si>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</si>
  <si>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</si>
  <si>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</si>
  <si>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</si>
  <si>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</si>
  <si>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</si>
  <si>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</si>
  <si>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</si>
  <si>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</si>
  <si>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</si>
  <si>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</si>
  <si>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</si>
  <si>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</si>
  <si>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</si>
  <si>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</si>
  <si>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</si>
  <si>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</si>
  <si>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</si>
  <si>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</si>
  <si>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</si>
  <si>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</si>
  <si>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</si>
  <si>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</si>
  <si>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</si>
  <si>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</si>
  <si>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</si>
  <si>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</si>
  <si>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</si>
  <si>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</si>
  <si>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</si>
  <si>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</si>
  <si>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</si>
  <si>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</si>
  <si>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</si>
  <si>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</si>
  <si>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</si>
  <si>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</si>
  <si>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</si>
  <si>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</si>
  <si>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</si>
  <si>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</si>
  <si>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</si>
  <si>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</si>
  <si>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</si>
  <si>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</si>
  <si>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</si>
  <si>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</si>
  <si>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</si>
  <si>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</si>
  <si>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</si>
  <si>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</si>
  <si>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</si>
  <si>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</si>
  <si>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</si>
  <si>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</si>
  <si>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</si>
  <si>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</si>
  <si>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</si>
  <si>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</si>
  <si>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</si>
  <si>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</si>
  <si>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</si>
  <si>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</si>
  <si>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</si>
  <si>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</si>
  <si>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</si>
  <si>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</si>
  <si>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</si>
  <si>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</si>
  <si>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</si>
  <si>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</si>
  <si>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</si>
  <si>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</si>
  <si>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</si>
  <si>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</si>
  <si>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</si>
  <si>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</si>
  <si>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</si>
  <si>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</si>
  <si>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</si>
  <si>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</si>
  <si>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</si>
  <si>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</si>
  <si>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</si>
  <si>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</si>
  <si>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</si>
  <si>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</si>
  <si>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</si>
  <si>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</si>
  <si>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</si>
  <si>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</si>
  <si>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</si>
  <si>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</si>
  <si>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</si>
  <si>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</si>
  <si>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</si>
  <si>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</si>
  <si>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</si>
  <si>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</si>
  <si>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</si>
  <si>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</si>
  <si>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</si>
  <si>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</si>
  <si>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</si>
  <si>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</si>
  <si>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</si>
  <si>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</si>
  <si>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</si>
  <si>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</si>
  <si>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</si>
  <si>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</si>
  <si>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</si>
  <si>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</si>
  <si>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</si>
  <si>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</si>
  <si>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</si>
  <si>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</si>
  <si>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</si>
  <si>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</si>
  <si>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</si>
  <si>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</si>
  <si>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</si>
  <si>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</si>
  <si>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</si>
  <si>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</si>
  <si>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</si>
  <si>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</si>
  <si>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</si>
  <si>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</si>
  <si>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</si>
  <si>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</si>
  <si>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</si>
  <si>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</si>
  <si>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</si>
  <si>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</si>
  <si>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</si>
  <si>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</si>
  <si>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</si>
  <si>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</si>
  <si>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</si>
  <si>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</si>
  <si>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</si>
  <si>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</si>
  <si>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</si>
  <si>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</si>
  <si>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</si>
  <si>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</si>
  <si>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</si>
  <si>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</si>
  <si>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</si>
  <si>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</si>
  <si>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</si>
  <si>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</si>
  <si>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</si>
  <si>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</si>
  <si>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</si>
  <si>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</si>
  <si>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</si>
  <si>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</si>
  <si>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</si>
  <si>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</si>
  <si>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</si>
  <si>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</si>
  <si>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</si>
  <si>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</si>
  <si>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</si>
  <si>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</si>
  <si>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</si>
  <si>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</si>
  <si>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</si>
  <si>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</si>
  <si>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</si>
  <si>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</si>
  <si>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</si>
  <si>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</si>
  <si>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</si>
  <si>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</si>
  <si>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</si>
  <si>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</si>
  <si>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</si>
  <si>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</si>
  <si>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</si>
  <si>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</si>
  <si>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</si>
  <si>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</si>
  <si>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</si>
  <si>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</si>
  <si>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</si>
  <si>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</si>
  <si>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</si>
  <si>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</si>
  <si>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</si>
  <si>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</si>
  <si>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</si>
  <si>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</si>
  <si>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</si>
  <si>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</si>
  <si>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</si>
  <si>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</si>
  <si>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</si>
  <si>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</si>
  <si>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</si>
  <si>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</si>
  <si>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</si>
  <si>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</si>
  <si>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</si>
  <si>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</si>
  <si>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</si>
  <si>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</si>
  <si>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</si>
  <si>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</si>
  <si>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</si>
  <si>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</si>
  <si>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</si>
  <si>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</si>
  <si>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</si>
  <si>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</si>
  <si>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</si>
  <si>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</si>
  <si>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</si>
  <si>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</si>
  <si>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</si>
  <si>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</si>
  <si>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</si>
  <si>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</si>
  <si>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</si>
  <si>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</si>
  <si>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</si>
  <si>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</si>
  <si>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</si>
  <si>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</si>
  <si>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</si>
  <si>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</si>
  <si>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</si>
  <si>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</si>
  <si>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</si>
  <si>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</si>
  <si>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</si>
  <si>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</si>
  <si>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</si>
  <si>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</si>
  <si>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</si>
  <si>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</si>
  <si>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</si>
  <si>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</si>
  <si>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</si>
  <si>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</si>
  <si>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</si>
  <si>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</si>
  <si>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</si>
  <si>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</si>
  <si>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</si>
  <si>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</si>
  <si>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</si>
  <si>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</si>
  <si>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</si>
  <si>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</si>
  <si>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</si>
  <si>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</si>
  <si>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</si>
  <si>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</si>
  <si>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</si>
  <si>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</si>
  <si>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</si>
  <si>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</si>
  <si>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</si>
  <si>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</si>
  <si>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</si>
  <si>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</si>
  <si>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</si>
  <si>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</si>
  <si>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</si>
  <si>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</si>
  <si>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</si>
  <si>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</si>
  <si>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</si>
  <si>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</si>
  <si>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</si>
  <si>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</si>
  <si>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</si>
  <si>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</si>
  <si>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</si>
  <si>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</si>
  <si>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</si>
  <si>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</si>
  <si>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</si>
  <si>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</si>
  <si>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</si>
  <si>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</si>
  <si>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</si>
  <si>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</si>
  <si>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</si>
  <si>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</si>
  <si>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</si>
  <si>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</si>
  <si>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</si>
  <si>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</si>
  <si>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</si>
  <si>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</si>
  <si>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</si>
  <si>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</si>
  <si>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</si>
  <si>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</si>
  <si>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</si>
  <si>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</si>
  <si>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</si>
  <si>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</si>
  <si>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</si>
  <si>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</si>
  <si>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</si>
  <si>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</si>
  <si>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</si>
  <si>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</si>
  <si>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</si>
  <si>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</si>
  <si>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</si>
  <si>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</si>
  <si>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</si>
  <si>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</si>
  <si>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</si>
  <si>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</si>
  <si>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</si>
  <si>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</si>
  <si>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</si>
  <si>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</si>
  <si>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</si>
  <si>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</si>
  <si>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</si>
  <si>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</si>
  <si>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</si>
  <si>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</si>
  <si>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</si>
  <si>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</si>
  <si>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</si>
  <si>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</si>
  <si>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</si>
  <si>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</si>
  <si>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</si>
  <si>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</si>
  <si>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</si>
  <si>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</si>
  <si>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</si>
  <si>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</si>
  <si>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</si>
  <si>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</si>
  <si>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</si>
  <si>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</si>
  <si>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</si>
  <si>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</si>
  <si>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</si>
  <si>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</si>
  <si>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</si>
  <si>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</si>
  <si>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</si>
  <si>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</si>
  <si>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</si>
  <si>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</si>
  <si>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</si>
  <si>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</si>
  <si>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</si>
  <si>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</si>
  <si>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</si>
  <si>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</si>
  <si>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</si>
  <si>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</si>
  <si>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</si>
  <si>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</si>
  <si>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</si>
  <si>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</si>
  <si>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</si>
  <si>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</si>
  <si>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</si>
  <si>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</si>
  <si>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</si>
  <si>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</si>
  <si>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</si>
  <si>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</si>
  <si>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</si>
  <si>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</si>
  <si>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</si>
  <si>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</si>
  <si>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</si>
  <si>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</si>
  <si>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</si>
  <si>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</si>
  <si>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</si>
  <si>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</si>
  <si>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</si>
  <si>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</si>
  <si>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</si>
  <si>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</si>
  <si>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</si>
  <si>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</si>
  <si>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</si>
  <si>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</si>
  <si>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</si>
  <si>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</si>
  <si>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</si>
  <si>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</si>
  <si>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</si>
  <si>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</si>
  <si>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</si>
  <si>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</si>
  <si>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</si>
  <si>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</si>
  <si>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</si>
  <si>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</si>
  <si>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</si>
  <si>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</si>
  <si>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</si>
  <si>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</si>
  <si>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</si>
  <si>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</si>
  <si>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</si>
  <si>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</si>
  <si>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</si>
  <si>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</si>
  <si>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</si>
  <si>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</si>
  <si>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</si>
  <si>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</si>
  <si>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</si>
  <si>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</si>
  <si>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</si>
  <si>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</si>
  <si>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</si>
  <si>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</si>
  <si>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</si>
  <si>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</si>
  <si>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</si>
  <si>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</si>
  <si>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</si>
  <si>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</si>
  <si>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</si>
  <si>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</si>
  <si>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</si>
  <si>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</si>
  <si>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</si>
  <si>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</si>
  <si>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</si>
  <si>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</si>
  <si>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</si>
  <si>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</si>
  <si>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</si>
  <si>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</si>
  <si>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</si>
  <si>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</si>
  <si>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</si>
  <si>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</si>
  <si>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</si>
  <si>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</si>
  <si>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</si>
  <si>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</si>
  <si>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</si>
  <si>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</si>
  <si>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</si>
  <si>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</si>
  <si>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</si>
  <si>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</si>
  <si>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</si>
  <si>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</si>
  <si>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</si>
  <si>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</si>
  <si>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</si>
  <si>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</si>
  <si>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</si>
  <si>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</si>
  <si>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</si>
  <si>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</si>
  <si>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</si>
  <si>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</si>
  <si>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</si>
  <si>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</si>
  <si>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</si>
  <si>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</si>
  <si>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</si>
  <si>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</si>
  <si>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</si>
  <si>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</si>
  <si>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</si>
  <si>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</si>
  <si>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</si>
  <si>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</si>
  <si>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</si>
  <si>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</si>
  <si>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</si>
  <si>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</si>
  <si>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</si>
  <si>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</si>
  <si>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</si>
  <si>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</si>
  <si>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</si>
  <si>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</si>
  <si>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</si>
  <si>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</si>
  <si>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</si>
  <si>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</si>
  <si>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</si>
  <si>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</si>
  <si>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</si>
  <si>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</si>
  <si>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</si>
  <si>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</si>
  <si>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</si>
  <si>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</si>
  <si>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</si>
  <si>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</si>
  <si>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</si>
  <si>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</si>
  <si>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</si>
  <si>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</si>
  <si>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</si>
  <si>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</si>
  <si>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</si>
  <si>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</si>
  <si>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</si>
  <si>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</si>
  <si>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</si>
  <si>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</si>
  <si>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</si>
  <si>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</si>
  <si>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</si>
  <si>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</si>
  <si>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</si>
  <si>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</si>
  <si>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</si>
  <si>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</si>
  <si>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</si>
  <si>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</si>
  <si>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</si>
  <si>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</si>
  <si>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</si>
  <si>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</si>
  <si>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</si>
  <si>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</si>
  <si>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</si>
  <si>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</si>
  <si>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</si>
  <si>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</si>
  <si>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</si>
  <si>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</si>
  <si>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</si>
  <si>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</si>
  <si>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</si>
  <si>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</si>
  <si>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</si>
  <si>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</si>
  <si>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</si>
  <si>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</si>
  <si>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</si>
  <si>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</si>
  <si>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</si>
  <si>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</si>
  <si>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</si>
  <si>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</si>
  <si>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</si>
  <si>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</si>
  <si>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</si>
  <si>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</si>
  <si>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</si>
  <si>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</si>
  <si>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</si>
  <si>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</si>
  <si>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</si>
  <si>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</si>
  <si>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</si>
  <si>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</si>
  <si>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</si>
  <si>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</si>
  <si>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</si>
  <si>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</si>
  <si>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</si>
  <si>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</si>
  <si>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</si>
  <si>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</si>
  <si>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</si>
  <si>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</si>
  <si>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</si>
  <si>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</si>
  <si>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</si>
  <si>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</si>
  <si>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</si>
  <si>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</si>
  <si>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</si>
  <si>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</si>
  <si>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</si>
  <si>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</si>
  <si>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</si>
  <si>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</si>
  <si>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</si>
  <si>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</si>
  <si>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</si>
  <si>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</si>
  <si>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</si>
  <si>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</si>
  <si>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</si>
  <si>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</si>
  <si>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</si>
  <si>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</si>
  <si>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</si>
  <si>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</si>
  <si>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</si>
  <si>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</si>
  <si>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</si>
  <si>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</si>
  <si>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</si>
  <si>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</si>
  <si>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</si>
  <si>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</si>
  <si>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</si>
  <si>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</si>
  <si>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</si>
  <si>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</si>
  <si>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</si>
  <si>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</si>
  <si>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</si>
  <si>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</si>
  <si>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</si>
  <si>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</si>
  <si>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</si>
  <si>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</si>
  <si>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</si>
  <si>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</si>
  <si>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</si>
  <si>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</si>
  <si>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</si>
  <si>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</si>
  <si>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</si>
  <si>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</si>
  <si>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</si>
  <si>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</si>
  <si>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</si>
  <si>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</si>
  <si>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</si>
  <si>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</si>
  <si>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</si>
  <si>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</si>
  <si>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</si>
  <si>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</si>
  <si>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</si>
  <si>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</si>
  <si>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</si>
  <si>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</si>
  <si>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</si>
  <si>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</si>
  <si>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</si>
  <si>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</si>
  <si>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</si>
  <si>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</si>
  <si>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</si>
  <si>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</si>
  <si>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</si>
  <si>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</si>
  <si>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</si>
  <si>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</si>
  <si>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</si>
  <si>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</si>
  <si>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</si>
  <si>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</si>
  <si>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</si>
  <si>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</si>
  <si>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</si>
  <si>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</si>
  <si>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</si>
  <si>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</si>
  <si>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</si>
  <si>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</si>
  <si>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</si>
  <si>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</si>
  <si>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</si>
  <si>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</si>
  <si>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</si>
  <si>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</si>
  <si>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</si>
  <si>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</si>
  <si>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</si>
  <si>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</si>
  <si>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</si>
  <si>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</si>
  <si>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</si>
  <si>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</si>
  <si>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</si>
  <si>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</si>
  <si>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</si>
  <si>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</si>
  <si>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</si>
  <si>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</si>
  <si>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</si>
  <si>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</si>
  <si>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</si>
  <si>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</si>
  <si>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</si>
  <si>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</si>
  <si>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</si>
  <si>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</si>
  <si>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</si>
  <si>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</si>
  <si>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</si>
  <si>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</si>
  <si>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</si>
  <si>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</si>
  <si>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</si>
  <si>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</si>
  <si>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</si>
  <si>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</si>
  <si>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</si>
  <si>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</si>
  <si>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</si>
  <si>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</si>
  <si>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</si>
  <si>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</si>
  <si>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</si>
  <si>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</si>
  <si>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</si>
  <si>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</si>
  <si>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</si>
  <si>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</si>
  <si>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</si>
  <si>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</si>
  <si>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</si>
  <si>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</si>
  <si>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</si>
  <si>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</si>
  <si>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</si>
  <si>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</si>
  <si>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</si>
  <si>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</si>
  <si>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</si>
  <si>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</si>
  <si>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</si>
  <si>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</si>
  <si>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</si>
  <si>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</si>
  <si>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</si>
  <si>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</si>
  <si>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</si>
  <si>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</si>
  <si>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</si>
  <si>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</si>
  <si>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</si>
  <si>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</si>
  <si>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</si>
  <si>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</si>
  <si>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</si>
  <si>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</si>
  <si>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</si>
  <si>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</si>
  <si>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</si>
  <si>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</si>
  <si>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</si>
  <si>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</si>
  <si>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</si>
  <si>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</si>
  <si>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</si>
  <si>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</si>
  <si>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</si>
  <si>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</si>
  <si>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</si>
  <si>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</si>
  <si>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</si>
  <si>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</si>
  <si>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</si>
  <si>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</si>
  <si>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</si>
  <si>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</si>
  <si>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</si>
  <si>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</si>
  <si>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</si>
  <si>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</si>
  <si>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</si>
  <si>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</si>
  <si>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</si>
  <si>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</si>
  <si>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</si>
  <si>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</si>
  <si>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</si>
  <si>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</si>
  <si>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</si>
  <si>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</si>
  <si>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</si>
  <si>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</si>
  <si>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</si>
  <si>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</si>
  <si>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</si>
  <si>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</si>
  <si>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</si>
  <si>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</si>
  <si>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</si>
  <si>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</si>
  <si>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</si>
  <si>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</si>
  <si>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</si>
  <si>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</si>
  <si>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</si>
  <si>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</si>
  <si>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</si>
  <si>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</si>
  <si>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</si>
  <si>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</si>
  <si>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</si>
  <si>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</si>
  <si>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</si>
  <si>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</si>
  <si>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</si>
  <si>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</si>
  <si>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</si>
  <si>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</si>
  <si>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</si>
  <si>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</si>
  <si>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</si>
  <si>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</si>
  <si>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</si>
  <si>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</si>
  <si>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</si>
  <si>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</si>
  <si>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</si>
  <si>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</si>
  <si>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</si>
  <si>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</si>
  <si>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</si>
  <si>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</si>
  <si>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</si>
  <si>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</si>
  <si>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</si>
  <si>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</si>
  <si>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</si>
  <si>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</si>
  <si>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</si>
  <si>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</si>
  <si>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</si>
  <si>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</si>
  <si>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</si>
  <si>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</si>
  <si>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</si>
  <si>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</si>
  <si>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</si>
  <si>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</si>
  <si>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</si>
  <si>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</si>
  <si>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</si>
  <si>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</si>
  <si>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</si>
  <si>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</si>
  <si>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</si>
  <si>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</si>
  <si>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</si>
  <si>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</si>
  <si>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</si>
  <si>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</si>
  <si>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</si>
  <si>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</si>
  <si>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</si>
  <si>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</si>
  <si>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</si>
  <si>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</si>
  <si>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</si>
  <si>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</si>
  <si>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</si>
  <si>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</si>
  <si>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</si>
  <si>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</si>
  <si>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</si>
  <si>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</si>
  <si>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</si>
  <si>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</si>
  <si>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</si>
  <si>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</si>
  <si>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</si>
  <si>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</si>
  <si>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</si>
  <si>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</si>
  <si>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</si>
  <si>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</si>
  <si>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</si>
  <si>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</si>
  <si>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</si>
  <si>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</si>
  <si>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</si>
  <si>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</si>
  <si>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</si>
  <si>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</si>
  <si>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</si>
  <si>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</si>
  <si>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</si>
  <si>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</si>
  <si>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</si>
  <si>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</si>
  <si>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</si>
  <si>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</si>
  <si>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</si>
  <si>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</si>
  <si>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</si>
  <si>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</si>
  <si>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</si>
  <si>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</si>
  <si>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</si>
  <si>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</si>
  <si>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</si>
  <si>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</si>
  <si>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</si>
  <si>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</si>
  <si>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</si>
  <si>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</si>
  <si>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</si>
  <si>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</si>
  <si>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</si>
  <si>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</si>
  <si>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</si>
  <si>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</si>
  <si>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</si>
  <si>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</si>
  <si>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</si>
  <si>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</si>
  <si>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</si>
  <si>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</si>
  <si>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</si>
  <si>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</si>
  <si>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</si>
  <si>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</si>
  <si>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</si>
  <si>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</si>
  <si>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</si>
  <si>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</si>
  <si>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</si>
  <si>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</si>
  <si>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</si>
  <si>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</si>
  <si>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</si>
  <si>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</si>
  <si>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</si>
  <si>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</si>
  <si>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</si>
  <si>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</si>
  <si>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</si>
  <si>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</si>
  <si>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</si>
  <si>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</si>
  <si>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</si>
  <si>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</si>
  <si>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</si>
  <si>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</si>
  <si>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</si>
  <si>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</si>
  <si>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</si>
  <si>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</si>
  <si>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</si>
  <si>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</si>
  <si>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</si>
  <si>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</si>
  <si>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</si>
  <si>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</si>
  <si>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</si>
  <si>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</si>
  <si>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</si>
  <si>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</si>
  <si>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</si>
  <si>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</si>
  <si>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</si>
  <si>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</si>
  <si>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</si>
  <si>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</si>
  <si>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</si>
  <si>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</si>
  <si>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</si>
  <si>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</si>
  <si>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</si>
  <si>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</si>
  <si>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</si>
  <si>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</si>
  <si>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</si>
  <si>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</si>
  <si>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</si>
  <si>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</si>
  <si>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</si>
  <si>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</si>
  <si>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</si>
  <si>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</si>
  <si>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</si>
  <si>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</si>
  <si>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</si>
  <si>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</si>
  <si>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</si>
  <si>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</si>
  <si>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</si>
  <si>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</si>
  <si>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</si>
  <si>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</si>
  <si>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</si>
  <si>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</si>
  <si>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</si>
  <si>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</si>
  <si>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</si>
  <si>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</si>
  <si>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</si>
  <si>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</si>
  <si>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</si>
  <si>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</si>
  <si>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</si>
  <si>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</si>
  <si>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</si>
  <si>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</si>
  <si>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</si>
  <si>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</si>
  <si>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</si>
  <si>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</si>
  <si>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</si>
  <si>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</si>
  <si>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</si>
  <si>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</si>
  <si>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</si>
  <si>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</si>
  <si>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</si>
  <si>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</si>
  <si>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</si>
  <si>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</si>
  <si>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</si>
  <si>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</si>
  <si>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</si>
  <si>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</si>
  <si>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</si>
  <si>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</si>
  <si>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</si>
  <si>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</si>
  <si>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</si>
  <si>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</si>
  <si>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</si>
  <si>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</si>
  <si>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</si>
  <si>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</si>
  <si>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</si>
  <si>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</si>
  <si>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</si>
  <si>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</si>
  <si>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</si>
  <si>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</si>
  <si>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</si>
  <si>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</si>
  <si>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</si>
  <si>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</si>
  <si>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</si>
  <si>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</si>
  <si>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</si>
  <si>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</si>
  <si>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</si>
  <si>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</si>
  <si>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</si>
  <si>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</si>
  <si>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</si>
  <si>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</si>
  <si>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</si>
  <si>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</si>
  <si>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</si>
  <si>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</si>
  <si>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</si>
  <si>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</si>
  <si>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</si>
  <si>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</si>
  <si>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</si>
  <si>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</si>
  <si>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</si>
  <si>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</si>
  <si>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</si>
  <si>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</si>
  <si>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</si>
  <si>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</si>
  <si>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</si>
  <si>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</si>
  <si>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</si>
  <si>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</si>
  <si>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</si>
  <si>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</si>
  <si>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</si>
  <si>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</si>
  <si>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</si>
  <si>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</si>
  <si>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</si>
  <si>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</si>
  <si>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</si>
  <si>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</si>
  <si>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</si>
  <si>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</si>
  <si>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</si>
  <si>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</si>
  <si>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</si>
  <si>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</si>
  <si>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</si>
  <si>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</si>
  <si>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</si>
  <si>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</si>
  <si>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</si>
  <si>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</si>
  <si>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</si>
  <si>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</si>
  <si>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</si>
  <si>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</si>
  <si>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</si>
  <si>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</si>
  <si>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</si>
  <si>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</si>
  <si>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</si>
  <si>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</si>
  <si>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</si>
  <si>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</si>
  <si>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</si>
  <si>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</si>
  <si>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</si>
  <si>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</si>
  <si>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</si>
  <si>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</si>
  <si>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</si>
  <si>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</si>
  <si>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</si>
  <si>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</si>
  <si>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</si>
  <si>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</si>
  <si>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</si>
  <si>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</si>
  <si>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</si>
  <si>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</si>
  <si>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</si>
  <si>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</si>
  <si>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</si>
  <si>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</si>
  <si>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</si>
  <si>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</si>
  <si>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</si>
  <si>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</si>
  <si>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</si>
  <si>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</si>
  <si>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</si>
  <si>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</si>
  <si>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</si>
  <si>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</si>
  <si>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</si>
  <si>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</si>
  <si>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</si>
  <si>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</si>
  <si>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</si>
  <si>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</si>
  <si>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</si>
  <si>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</si>
  <si>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</si>
  <si>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</si>
  <si>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</si>
  <si>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</si>
  <si>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</si>
  <si>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</si>
  <si>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</si>
  <si>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</si>
  <si>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</si>
  <si>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</si>
  <si>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</si>
  <si>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</si>
  <si>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</si>
  <si>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</si>
  <si>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</si>
  <si>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</si>
  <si>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</si>
  <si>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</si>
  <si>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</si>
  <si>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</si>
  <si>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</si>
  <si>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</si>
  <si>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</si>
  <si>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</si>
  <si>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</si>
  <si>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</si>
  <si>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</si>
  <si>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</si>
  <si>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</si>
  <si>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</si>
  <si>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</si>
  <si>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</si>
  <si>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</si>
  <si>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</si>
  <si>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</si>
  <si>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</si>
  <si>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</si>
  <si>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</si>
  <si>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</si>
  <si>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</si>
  <si>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</si>
  <si>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</si>
  <si>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</si>
  <si>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</si>
  <si>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</si>
  <si>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</si>
  <si>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</si>
  <si>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</si>
  <si>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</si>
  <si>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</si>
  <si>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</si>
  <si>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</si>
  <si>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</si>
  <si>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</si>
  <si>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</si>
  <si>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</si>
  <si>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</si>
  <si>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</si>
  <si>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</si>
  <si>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</si>
  <si>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</si>
  <si>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</si>
  <si>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</si>
  <si>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</si>
  <si>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</si>
  <si>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</si>
  <si>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</si>
  <si>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</si>
  <si>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</si>
  <si>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</si>
  <si>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</si>
  <si>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</si>
  <si>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</si>
  <si>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</si>
  <si>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</si>
  <si>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</si>
  <si>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</si>
  <si>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</si>
  <si>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</si>
  <si>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</si>
  <si>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</si>
  <si>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</si>
  <si>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</si>
  <si>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</si>
  <si>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</si>
  <si>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</si>
  <si>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</si>
  <si>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</si>
  <si>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</si>
  <si>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</si>
  <si>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</si>
  <si>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</si>
  <si>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</si>
  <si>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</si>
  <si>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</si>
  <si>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</si>
  <si>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</si>
  <si>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</si>
  <si>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</si>
  <si>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</si>
  <si>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</si>
  <si>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</si>
  <si>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</si>
  <si>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</si>
  <si>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</si>
  <si>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</si>
  <si>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</si>
  <si>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</si>
  <si>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</si>
  <si>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</si>
  <si>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</si>
  <si>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</si>
  <si>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</si>
  <si>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</si>
  <si>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</si>
  <si>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</si>
  <si>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</si>
  <si>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</si>
  <si>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</si>
  <si>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</si>
  <si>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</si>
  <si>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</si>
  <si>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</si>
  <si>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</si>
  <si>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</si>
  <si>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</si>
  <si>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</si>
  <si>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</si>
  <si>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</si>
  <si>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</si>
  <si>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</si>
  <si>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</si>
  <si>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</si>
  <si>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</si>
  <si>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</si>
  <si>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</si>
  <si>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</si>
  <si>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</si>
  <si>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</si>
  <si>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</si>
  <si>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</si>
  <si>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</si>
  <si>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</si>
  <si>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</si>
  <si>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</si>
  <si>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</si>
  <si>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</si>
  <si>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</si>
  <si>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</si>
  <si>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</si>
  <si>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</si>
  <si>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</si>
  <si>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</si>
  <si>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</si>
  <si>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</si>
  <si>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</si>
  <si>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</si>
  <si>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</si>
  <si>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</si>
  <si>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</si>
  <si>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</si>
  <si>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</si>
  <si>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</si>
  <si>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</si>
  <si>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</si>
  <si>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</si>
  <si>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</si>
  <si>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</si>
  <si>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</si>
  <si>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</si>
  <si>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</si>
  <si>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</si>
  <si>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</si>
  <si>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</si>
  <si>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</si>
  <si>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</si>
  <si>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</si>
  <si>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</si>
  <si>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</si>
  <si>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</si>
  <si>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</si>
  <si>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</si>
  <si>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</si>
  <si>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</si>
  <si>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</si>
  <si>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</si>
  <si>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</si>
  <si>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</si>
  <si>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</si>
  <si>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</si>
  <si>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</si>
  <si>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</si>
  <si>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</si>
  <si>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</si>
  <si>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</si>
  <si>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</si>
  <si>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</si>
  <si>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</si>
  <si>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</si>
  <si>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</si>
  <si>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</si>
  <si>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</si>
  <si>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</si>
  <si>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</si>
  <si>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</si>
  <si>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</si>
  <si>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</si>
  <si>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</si>
  <si>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</si>
  <si>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</si>
  <si>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</si>
  <si>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</si>
  <si>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</si>
  <si>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</si>
  <si>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</si>
  <si>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</si>
  <si>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</si>
  <si>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</si>
  <si>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</si>
  <si>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</si>
  <si>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</si>
  <si>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</si>
  <si>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</si>
  <si>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</si>
  <si>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</si>
  <si>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</si>
  <si>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</si>
  <si>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</si>
  <si>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</si>
  <si>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</si>
  <si>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</si>
  <si>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</si>
  <si>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</si>
  <si>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</si>
  <si>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</si>
  <si>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</si>
  <si>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</si>
  <si>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</si>
  <si>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</si>
  <si>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</si>
  <si>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</si>
  <si>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</si>
  <si>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</si>
  <si>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</si>
  <si>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</si>
  <si>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</si>
  <si>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</si>
  <si>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</si>
  <si>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</si>
  <si>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</si>
  <si>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</si>
  <si>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</si>
  <si>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</si>
  <si>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</si>
  <si>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</si>
  <si>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</si>
  <si>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</si>
  <si>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</si>
  <si>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</si>
  <si>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</si>
  <si>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</si>
  <si>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</si>
  <si>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</si>
  <si>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</si>
  <si>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</si>
  <si>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</si>
  <si>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</si>
  <si>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</si>
  <si>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</si>
  <si>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</si>
  <si>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</si>
  <si>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</si>
  <si>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</si>
  <si>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</si>
  <si>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</si>
  <si>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</si>
  <si>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</si>
  <si>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</si>
  <si>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</si>
  <si>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</si>
  <si>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</si>
  <si>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</si>
  <si>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</si>
  <si>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</si>
  <si>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</si>
  <si>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</si>
  <si>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</si>
  <si>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</si>
  <si>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</si>
  <si>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</si>
  <si>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</si>
  <si>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</si>
  <si>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</si>
  <si>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</si>
  <si>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</si>
  <si>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</si>
  <si>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</si>
  <si>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</si>
  <si>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</si>
  <si>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</si>
  <si>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</si>
  <si>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</si>
  <si>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</si>
  <si>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</si>
  <si>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</si>
  <si>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</si>
  <si>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</si>
  <si>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</si>
  <si>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</si>
  <si>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</si>
  <si>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</si>
  <si>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</si>
  <si>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</si>
  <si>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</si>
  <si>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</si>
  <si>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</si>
  <si>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</si>
  <si>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</si>
  <si>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</si>
  <si>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</si>
  <si>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</si>
  <si>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</si>
  <si>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</si>
  <si>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</si>
  <si>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</si>
  <si>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</si>
  <si>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</si>
  <si>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</si>
  <si>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</si>
  <si>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</si>
  <si>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</si>
  <si>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</si>
  <si>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</si>
  <si>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</si>
  <si>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</si>
  <si>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</si>
  <si>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</si>
  <si>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</si>
  <si>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</si>
  <si>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</si>
  <si>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</si>
  <si>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</si>
  <si>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</si>
  <si>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</si>
  <si>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</si>
  <si>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</si>
  <si>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</si>
  <si>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</si>
  <si>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</si>
  <si>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</si>
  <si>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</si>
  <si>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</si>
  <si>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</si>
  <si>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</si>
  <si>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</si>
  <si>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</si>
  <si>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</si>
  <si>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</si>
  <si>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</si>
  <si>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</si>
  <si>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</si>
  <si>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</si>
  <si>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</si>
  <si>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</si>
  <si>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</si>
  <si>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</si>
  <si>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</si>
  <si>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</si>
  <si>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</si>
  <si>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</si>
  <si>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</si>
  <si>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</si>
  <si>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</si>
  <si>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</si>
  <si>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</si>
  <si>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</si>
  <si>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</si>
  <si>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</si>
  <si>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</si>
  <si>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</si>
  <si>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</si>
  <si>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</si>
  <si>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</si>
  <si>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</si>
  <si>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</si>
  <si>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</si>
  <si>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</si>
  <si>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</si>
  <si>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</si>
  <si>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</si>
  <si>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</si>
  <si>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</si>
  <si>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</si>
  <si>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</si>
  <si>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</si>
  <si>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</si>
  <si>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</si>
  <si>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</si>
  <si>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</si>
  <si>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</si>
  <si>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</si>
  <si>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</si>
  <si>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</si>
  <si>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</si>
  <si>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</si>
  <si>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</si>
  <si>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</si>
  <si>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</si>
  <si>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</si>
  <si>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</si>
  <si>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</si>
  <si>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</si>
  <si>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</si>
  <si>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</si>
  <si>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</si>
  <si>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</si>
  <si>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</si>
  <si>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</si>
  <si>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</si>
  <si>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</si>
  <si>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</si>
  <si>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</si>
  <si>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</si>
  <si>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</si>
  <si>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</si>
  <si>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</si>
  <si>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</si>
  <si>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</si>
  <si>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</si>
  <si>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</si>
  <si>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</si>
  <si>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</si>
  <si>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</si>
  <si>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</si>
  <si>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</si>
  <si>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</si>
  <si>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</si>
  <si>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</si>
  <si>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</si>
  <si>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</si>
  <si>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</si>
  <si>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</si>
  <si>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</si>
  <si>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</si>
  <si>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</si>
  <si>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</si>
  <si>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</si>
  <si>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</si>
  <si>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</si>
  <si>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</si>
  <si>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</si>
  <si>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</si>
  <si>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</si>
  <si>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</si>
  <si>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</si>
  <si>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</si>
  <si>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</si>
  <si>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</si>
  <si>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</si>
  <si>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</si>
  <si>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</si>
  <si>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</si>
  <si>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</si>
  <si>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</si>
  <si>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</si>
  <si>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</si>
  <si>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</si>
  <si>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</si>
  <si>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</si>
  <si>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</si>
  <si>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</si>
  <si>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</si>
  <si>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</si>
  <si>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</si>
  <si>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</si>
  <si>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</si>
  <si>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</si>
  <si>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</si>
  <si>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</si>
  <si>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</si>
  <si>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</si>
  <si>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</si>
  <si>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</si>
  <si>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</si>
  <si>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</si>
  <si>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</si>
  <si>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</si>
  <si>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</si>
  <si>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</si>
  <si>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</si>
  <si>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</si>
  <si>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</si>
  <si>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</si>
  <si>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</si>
  <si>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</si>
  <si>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</si>
  <si>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</si>
  <si>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</si>
  <si>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</si>
  <si>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</si>
  <si>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</si>
  <si>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</si>
  <si>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</si>
  <si>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</si>
  <si>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</si>
  <si>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</si>
  <si>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</si>
  <si>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</si>
  <si>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</si>
  <si>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</si>
  <si>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</si>
  <si>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</si>
  <si>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</si>
  <si>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</si>
  <si>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</si>
  <si>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</si>
  <si>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</si>
  <si>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</si>
  <si>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</si>
  <si>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</si>
  <si>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</si>
  <si>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</si>
  <si>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</si>
  <si>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</si>
  <si>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</si>
  <si>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</si>
  <si>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</si>
  <si>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</si>
  <si>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</si>
  <si>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</si>
  <si>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</si>
  <si>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</si>
  <si>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</si>
  <si>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</si>
  <si>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</si>
  <si>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</si>
  <si>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</si>
  <si>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</si>
  <si>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</si>
  <si>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</si>
  <si>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</si>
  <si>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</si>
  <si>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</si>
  <si>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</si>
  <si>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</si>
  <si>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</si>
  <si>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</si>
  <si>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</si>
  <si>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</si>
  <si>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</si>
  <si>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</si>
  <si>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</si>
  <si>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</si>
  <si>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</si>
  <si>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</si>
  <si>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</si>
  <si>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</si>
  <si>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</si>
  <si>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</si>
  <si>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</si>
  <si>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</si>
  <si>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</si>
  <si>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</si>
  <si>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</si>
  <si>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</si>
  <si>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</si>
  <si>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</si>
  <si>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</si>
  <si>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</si>
  <si>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</si>
  <si>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</si>
  <si>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</si>
  <si>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</si>
  <si>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</si>
  <si>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</si>
  <si>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</si>
  <si>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</si>
  <si>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</si>
  <si>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</si>
  <si>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</si>
  <si>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</si>
  <si>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</si>
  <si>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</si>
  <si>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</si>
  <si>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</si>
  <si>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</si>
  <si>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</si>
  <si>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</si>
  <si>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</si>
  <si>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</si>
  <si>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</si>
  <si>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</si>
  <si>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</si>
  <si>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</si>
  <si>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</si>
  <si>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</si>
  <si>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</si>
  <si>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</si>
  <si>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</si>
  <si>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</si>
  <si>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</si>
  <si>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</si>
  <si>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</si>
  <si>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</si>
  <si>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</si>
  <si>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</si>
  <si>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</si>
  <si>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</si>
  <si>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</si>
  <si>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</si>
  <si>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</si>
  <si>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</si>
  <si>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</si>
  <si>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</si>
  <si>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</si>
  <si>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</si>
  <si>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</si>
  <si>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</si>
  <si>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</si>
  <si>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</si>
  <si>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</si>
  <si>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</si>
  <si>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</si>
  <si>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</si>
  <si>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</si>
  <si>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</si>
  <si>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</si>
  <si>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</si>
  <si>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</si>
  <si>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</si>
  <si>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</si>
  <si>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</si>
  <si>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</si>
  <si>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</si>
  <si>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</si>
  <si>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</si>
  <si>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</si>
  <si>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</si>
  <si>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</si>
  <si>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</si>
  <si>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</si>
  <si>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</si>
  <si>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</si>
  <si>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</si>
  <si>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</si>
  <si>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</si>
  <si>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</si>
  <si>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</si>
  <si>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</si>
  <si>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</si>
  <si>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</si>
  <si>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</si>
  <si>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</si>
  <si>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</si>
  <si>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</si>
  <si>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</si>
  <si>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</si>
  <si>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</si>
  <si>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</si>
  <si>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</si>
  <si>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</si>
  <si>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</si>
  <si>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</si>
  <si>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</si>
  <si>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</si>
  <si>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</si>
  <si>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</si>
  <si>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</si>
  <si>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</si>
  <si>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</si>
  <si>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</si>
  <si>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</si>
  <si>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</si>
  <si>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</si>
  <si>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</si>
  <si>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</si>
  <si>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</si>
  <si>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</si>
  <si>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</si>
  <si>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</si>
  <si>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</si>
  <si>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</si>
  <si>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</si>
  <si>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</si>
  <si>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</si>
  <si>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</si>
  <si>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</si>
  <si>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</si>
  <si>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</si>
  <si>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</si>
  <si>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</si>
  <si>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</si>
  <si>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</si>
  <si>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</si>
  <si>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</si>
  <si>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</si>
  <si>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</si>
  <si>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</si>
  <si>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</si>
  <si>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</si>
  <si>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</si>
  <si>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</si>
  <si>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</si>
  <si>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</si>
  <si>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</si>
  <si>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</si>
  <si>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</si>
  <si>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</si>
  <si>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</si>
  <si>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</si>
  <si>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</si>
  <si>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</si>
  <si>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</si>
  <si>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</si>
  <si>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</si>
  <si>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</si>
  <si>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</si>
  <si>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</si>
  <si>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</si>
  <si>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</si>
  <si>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</si>
  <si>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</si>
  <si>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</si>
  <si>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</si>
  <si>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</si>
  <si>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</si>
  <si>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</si>
  <si>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</si>
  <si>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</si>
  <si>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</si>
  <si>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</si>
  <si>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</si>
  <si>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</si>
  <si>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</si>
  <si>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</si>
  <si>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</si>
  <si>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</si>
  <si>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</si>
  <si>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</si>
  <si>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</si>
  <si>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</si>
  <si>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</si>
  <si>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</si>
  <si>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</si>
  <si>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</si>
  <si>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</si>
  <si>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</si>
  <si>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</si>
  <si>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</si>
  <si>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</si>
  <si>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</si>
  <si>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</si>
  <si>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</si>
  <si>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</si>
  <si>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</si>
  <si>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</si>
  <si>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</si>
  <si>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</si>
  <si>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</si>
  <si>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</si>
  <si>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</si>
  <si>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</si>
  <si>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</si>
  <si>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</si>
  <si>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</si>
  <si>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</si>
  <si>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</si>
  <si>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</si>
  <si>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</si>
  <si>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</si>
  <si>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</si>
  <si>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</si>
  <si>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</si>
  <si>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</si>
  <si>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</si>
  <si>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</si>
  <si>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</si>
  <si>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</si>
  <si>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</si>
  <si>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</si>
  <si>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</si>
  <si>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</si>
  <si>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</si>
  <si>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</si>
  <si>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</si>
  <si>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</si>
  <si>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</si>
  <si>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</si>
  <si>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</si>
  <si>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</si>
  <si>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</si>
  <si>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</si>
  <si>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</si>
  <si>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</si>
  <si>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</si>
  <si>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</si>
  <si>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</si>
  <si>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</si>
  <si>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</si>
  <si>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</si>
  <si>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</si>
  <si>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</si>
  <si>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</si>
  <si>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</si>
  <si>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</si>
  <si>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</si>
  <si>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</si>
  <si>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</si>
  <si>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</si>
  <si>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</si>
  <si>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</si>
  <si>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</si>
  <si>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</si>
  <si>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</si>
  <si>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</si>
  <si>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</si>
  <si>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</si>
  <si>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</si>
  <si>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</si>
  <si>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</si>
  <si>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</si>
  <si>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</si>
  <si>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</si>
  <si>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</si>
  <si>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</si>
  <si>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</si>
  <si>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</si>
  <si>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</si>
  <si>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</si>
  <si>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</si>
  <si>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</si>
  <si>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</si>
  <si>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</si>
  <si>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</si>
  <si>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</si>
  <si>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</si>
  <si>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</si>
  <si>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</si>
  <si>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</si>
  <si>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</si>
  <si>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</si>
  <si>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</si>
  <si>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</si>
  <si>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</si>
  <si>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</si>
  <si>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</si>
  <si>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</si>
  <si>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</si>
  <si>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</si>
  <si>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</si>
  <si>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</si>
  <si>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</si>
  <si>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</si>
  <si>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</si>
  <si>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</si>
  <si>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</si>
  <si>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</si>
  <si>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</si>
  <si>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</si>
  <si>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</si>
  <si>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</si>
  <si>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</si>
  <si>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</si>
  <si>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</si>
  <si>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</si>
  <si>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</si>
  <si>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</si>
  <si>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</si>
  <si>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</si>
  <si>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</si>
  <si>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</si>
  <si>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</si>
  <si>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</si>
  <si>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</si>
  <si>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</si>
  <si>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</si>
  <si>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</si>
  <si>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</si>
  <si>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</si>
  <si>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</si>
  <si>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</si>
  <si>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</si>
  <si>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</si>
  <si>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</si>
  <si>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</si>
  <si>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</si>
  <si>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</si>
  <si>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</si>
  <si>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</si>
  <si>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</si>
  <si>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</si>
  <si>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</si>
  <si>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</si>
  <si>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</si>
  <si>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</si>
  <si>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</si>
  <si>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</si>
  <si>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</si>
  <si>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</si>
  <si>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</si>
  <si>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</si>
  <si>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</si>
  <si>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</si>
  <si>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</si>
  <si>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</si>
  <si>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</si>
  <si>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</si>
  <si>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</si>
  <si>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</si>
  <si>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</si>
  <si>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</si>
  <si>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</si>
  <si>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</si>
  <si>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</si>
  <si>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</si>
  <si>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</si>
  <si>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</si>
  <si>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</si>
  <si>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</si>
  <si>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</si>
  <si>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</si>
  <si>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</si>
  <si>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</si>
  <si>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</si>
  <si>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</si>
  <si>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</si>
  <si>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</si>
  <si>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</si>
  <si>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</si>
  <si>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</si>
  <si>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</si>
  <si>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</si>
  <si>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</si>
  <si>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</si>
  <si>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</si>
  <si>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</si>
  <si>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</si>
  <si>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</si>
  <si>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</si>
  <si>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</si>
  <si>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</si>
  <si>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</si>
  <si>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</si>
  <si>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</si>
  <si>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</si>
  <si>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</si>
  <si>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</si>
  <si>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</si>
  <si>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</si>
  <si>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</si>
  <si>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</si>
  <si>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</si>
  <si>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</si>
  <si>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</si>
  <si>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</si>
  <si>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</si>
  <si>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</si>
  <si>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</si>
  <si>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</si>
  <si>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</si>
  <si>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</si>
  <si>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</si>
  <si>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</si>
  <si>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</si>
  <si>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</si>
  <si>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</si>
  <si>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</si>
  <si>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</si>
  <si>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</si>
  <si>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</si>
  <si>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</si>
  <si>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</si>
  <si>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</si>
  <si>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</si>
  <si>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</si>
  <si>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</si>
  <si>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</si>
  <si>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</si>
  <si>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</si>
  <si>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</si>
  <si>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</si>
  <si>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</si>
  <si>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</si>
  <si>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</si>
  <si>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</si>
  <si>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</si>
  <si>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</si>
  <si>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</si>
  <si>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</si>
  <si>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</si>
  <si>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</si>
  <si>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</si>
  <si>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</si>
  <si>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</si>
  <si>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</si>
  <si>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</si>
  <si>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</si>
  <si>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</si>
  <si>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</si>
  <si>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</si>
  <si>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</si>
  <si>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</si>
  <si>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</si>
  <si>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</si>
  <si>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</si>
  <si>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</si>
  <si>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</si>
  <si>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</si>
  <si>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</si>
  <si>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</si>
  <si>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</si>
  <si>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</si>
  <si>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</si>
  <si>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</si>
  <si>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</si>
  <si>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</si>
  <si>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</si>
  <si>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</si>
  <si>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</si>
  <si>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</si>
  <si>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</si>
  <si>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</si>
  <si>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</si>
  <si>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</si>
  <si>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</si>
  <si>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</si>
  <si>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</si>
  <si>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</si>
  <si>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</si>
  <si>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</si>
  <si>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</si>
  <si>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</si>
  <si>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</si>
  <si>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</si>
  <si>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</si>
  <si>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</si>
  <si>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</si>
  <si>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</si>
  <si>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</si>
  <si>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</si>
  <si>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</si>
  <si>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</si>
  <si>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</si>
  <si>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</si>
  <si>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</si>
  <si>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</si>
  <si>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</si>
  <si>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</si>
  <si>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</si>
  <si>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</si>
  <si>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</si>
  <si>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</si>
  <si>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</si>
  <si>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</si>
  <si>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</si>
  <si>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</si>
  <si>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</si>
  <si>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</si>
  <si>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</si>
  <si>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</si>
  <si>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</si>
  <si>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</si>
  <si>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</si>
  <si>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</si>
  <si>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</si>
  <si>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</si>
  <si>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</si>
  <si>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</si>
  <si>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</si>
  <si>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</si>
  <si>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</si>
  <si>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</si>
  <si>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</si>
  <si>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</si>
  <si>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</si>
  <si>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</si>
  <si>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</si>
  <si>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</si>
  <si>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</si>
  <si>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</si>
  <si>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</si>
  <si>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</si>
  <si>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</si>
  <si>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</si>
  <si>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</si>
  <si>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</si>
  <si>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</si>
  <si>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</si>
  <si>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</si>
  <si>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</si>
  <si>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</si>
  <si>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</si>
  <si>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</si>
  <si>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</si>
  <si>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</si>
  <si>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</si>
  <si>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</si>
  <si>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</si>
  <si>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</si>
  <si>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</si>
  <si>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</si>
  <si>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</si>
  <si>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</si>
  <si>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</si>
  <si>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</si>
  <si>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</si>
  <si>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</si>
  <si>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</si>
  <si>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</si>
  <si>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</si>
  <si>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</si>
  <si>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</si>
  <si>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</si>
  <si>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</si>
  <si>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</si>
  <si>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</si>
  <si>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</si>
  <si>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</si>
  <si>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</si>
  <si>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</si>
  <si>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</si>
  <si>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</si>
  <si>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</si>
  <si>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</si>
  <si>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</si>
  <si>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</si>
  <si>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</si>
  <si>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</si>
  <si>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</si>
  <si>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</si>
  <si>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</si>
  <si>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</si>
  <si>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</si>
  <si>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</si>
  <si>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</si>
  <si>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</si>
  <si>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</si>
  <si>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</si>
  <si>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</si>
  <si>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</si>
  <si>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</si>
  <si>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</si>
  <si>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</si>
  <si>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</si>
  <si>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</si>
  <si>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</si>
  <si>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</si>
  <si>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</si>
  <si>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</si>
  <si>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</si>
  <si>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</si>
  <si>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</si>
  <si>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</si>
  <si>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</si>
  <si>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</si>
  <si>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</si>
  <si>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</si>
  <si>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</si>
  <si>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</si>
  <si>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</si>
  <si>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</si>
  <si>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</si>
  <si>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</si>
  <si>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</si>
  <si>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</si>
  <si>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</si>
  <si>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</si>
  <si>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</si>
  <si>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</si>
  <si>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</si>
  <si>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</si>
  <si>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</si>
  <si>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</si>
  <si>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</si>
  <si>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</si>
  <si>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</si>
  <si>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</si>
  <si>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</si>
  <si>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</si>
  <si>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</si>
  <si>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</si>
  <si>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</si>
  <si>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</si>
  <si>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</si>
  <si>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</si>
  <si>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</si>
  <si>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</si>
  <si>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</si>
  <si>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</si>
  <si>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</si>
  <si>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</si>
  <si>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</si>
  <si>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</si>
  <si>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</si>
  <si>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</si>
  <si>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</si>
  <si>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</si>
  <si>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</si>
  <si>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</si>
  <si>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</si>
  <si>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</si>
  <si>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</si>
  <si>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</si>
  <si>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</si>
  <si>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</si>
  <si>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</si>
  <si>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</si>
  <si>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</si>
  <si>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</si>
  <si>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</si>
  <si>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</si>
  <si>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</si>
  <si>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</si>
  <si>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</si>
  <si>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</si>
  <si>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</si>
  <si>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</si>
  <si>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</si>
  <si>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</si>
  <si>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</si>
  <si>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</si>
  <si>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</si>
  <si>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</si>
  <si>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</si>
  <si>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</si>
  <si>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</si>
  <si>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</si>
  <si>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</si>
  <si>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</si>
  <si>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</si>
  <si>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</si>
  <si>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</si>
  <si>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</si>
  <si>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</si>
  <si>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</si>
  <si>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</si>
  <si>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</si>
  <si>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</si>
  <si>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</si>
  <si>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</si>
  <si>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</si>
  <si>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</si>
  <si>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</si>
  <si>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</si>
  <si>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</si>
  <si>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</si>
  <si>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</si>
  <si>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</si>
  <si>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</si>
  <si>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</si>
  <si>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</si>
  <si>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</si>
  <si>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</si>
  <si>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</si>
  <si>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</si>
  <si>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</si>
  <si>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</si>
  <si>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</si>
  <si>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</si>
  <si>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</si>
  <si>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</si>
  <si>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</si>
  <si>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</si>
  <si>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</si>
  <si>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</si>
  <si>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</si>
  <si>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</si>
  <si>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</si>
  <si>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</si>
  <si>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</si>
  <si>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</si>
  <si>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</si>
  <si>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</si>
  <si>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</si>
  <si>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</si>
  <si>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</si>
  <si>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</si>
  <si>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</si>
  <si>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</si>
  <si>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</si>
  <si>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</si>
  <si>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</si>
  <si>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</si>
  <si>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</si>
  <si>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</si>
  <si>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</si>
  <si>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</si>
  <si>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</si>
  <si>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</si>
  <si>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</si>
  <si>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</si>
  <si>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</si>
  <si>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</si>
  <si>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</si>
  <si>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</si>
  <si>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</si>
  <si>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</si>
  <si>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</si>
  <si>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</si>
  <si>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</si>
  <si>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</si>
  <si>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</si>
  <si>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</si>
  <si>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</si>
  <si>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</si>
  <si>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</si>
  <si>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</si>
  <si>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</si>
  <si>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</si>
  <si>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</si>
  <si>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</si>
  <si>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</si>
  <si>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</si>
  <si>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</si>
  <si>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</si>
  <si>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</si>
  <si>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</si>
  <si>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</si>
  <si>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</si>
  <si>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</si>
  <si>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</si>
  <si>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</si>
  <si>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</si>
  <si>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</si>
  <si>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</si>
  <si>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</si>
  <si>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</si>
  <si>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</si>
  <si>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</si>
  <si>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</si>
  <si>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</si>
  <si>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</si>
  <si>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</si>
  <si>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</si>
  <si>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</si>
  <si>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</si>
  <si>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</si>
  <si>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</si>
  <si>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</si>
  <si>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</si>
  <si>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</si>
  <si>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</si>
  <si>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</si>
  <si>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</si>
  <si>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</si>
  <si>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</si>
  <si>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</si>
  <si>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</si>
  <si>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</si>
  <si>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</si>
  <si>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</si>
  <si>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</si>
  <si>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</si>
  <si>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</si>
  <si>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</si>
  <si>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</si>
  <si>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</si>
  <si>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</si>
  <si>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</si>
  <si>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</si>
  <si>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</si>
  <si>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</si>
  <si>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</si>
  <si>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</si>
  <si>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</si>
  <si>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</si>
  <si>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</si>
  <si>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</si>
  <si>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</si>
  <si>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</si>
  <si>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</si>
  <si>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</si>
  <si>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</si>
  <si>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</si>
  <si>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</si>
  <si>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</si>
  <si>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</si>
  <si>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</si>
  <si>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</si>
  <si>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</si>
  <si>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</si>
  <si>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</si>
  <si>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</si>
  <si>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</si>
  <si>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</si>
  <si>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</si>
  <si>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</si>
  <si>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</si>
  <si>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</si>
  <si>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</si>
  <si>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</si>
  <si>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</si>
  <si>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</si>
  <si>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</si>
  <si>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</si>
  <si>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</si>
  <si>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</si>
  <si>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</si>
  <si>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</si>
  <si>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</si>
  <si>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</si>
  <si>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</si>
  <si>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</si>
  <si>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</si>
  <si>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</si>
  <si>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</si>
  <si>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</si>
  <si>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</si>
  <si>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</si>
  <si>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</si>
  <si>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</si>
  <si>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</si>
  <si>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</si>
  <si>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</si>
  <si>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</si>
  <si>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</si>
  <si>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</si>
  <si>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</si>
  <si>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</si>
  <si>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</si>
  <si>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</si>
  <si>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</si>
  <si>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</si>
  <si>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</si>
  <si>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</si>
  <si>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</si>
  <si>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</si>
  <si>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</si>
  <si>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</si>
  <si>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</si>
  <si>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</si>
  <si>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</si>
  <si>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</si>
  <si>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</si>
  <si>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</si>
  <si>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</si>
  <si>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</si>
  <si>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</si>
  <si>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</si>
  <si>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</si>
  <si>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</si>
  <si>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</si>
  <si>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</si>
  <si>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</si>
  <si>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</si>
  <si>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</si>
  <si>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</si>
  <si>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</si>
  <si>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</si>
  <si>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</si>
  <si>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</si>
  <si>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</si>
  <si>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</si>
  <si>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</si>
  <si>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</si>
  <si>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</si>
  <si>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</si>
  <si>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</si>
  <si>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</si>
  <si>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</si>
  <si>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</si>
  <si>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</si>
  <si>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</si>
  <si>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</si>
  <si>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</si>
  <si>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</si>
  <si>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</si>
  <si>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</si>
  <si>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</si>
  <si>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</si>
  <si>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</si>
  <si>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</si>
  <si>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</si>
  <si>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</si>
  <si>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</si>
  <si>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</si>
  <si>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</si>
  <si>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</si>
  <si>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</si>
  <si>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</si>
  <si>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</si>
  <si>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</si>
  <si>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</si>
  <si>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</si>
  <si>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</si>
  <si>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</si>
  <si>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</si>
  <si>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</si>
  <si>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</si>
  <si>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</si>
  <si>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</si>
  <si>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</si>
  <si>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</si>
  <si>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</si>
  <si>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</si>
  <si>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</si>
  <si>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</si>
  <si>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</si>
  <si>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</si>
  <si>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</si>
  <si>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</si>
  <si>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</si>
  <si>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</si>
  <si>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</si>
  <si>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</si>
  <si>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</si>
  <si>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</si>
  <si>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</si>
  <si>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</si>
  <si>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</si>
  <si>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</si>
  <si>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</si>
  <si>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</si>
  <si>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</si>
  <si>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</si>
  <si>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</si>
  <si>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</si>
  <si>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</si>
  <si>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</si>
  <si>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</si>
  <si>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</si>
  <si>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</si>
  <si>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</si>
  <si>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</si>
  <si>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</si>
  <si>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</si>
  <si>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</si>
  <si>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</si>
  <si>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</si>
  <si>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</si>
  <si>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</si>
  <si>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</si>
  <si>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</si>
  <si>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</si>
  <si>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</si>
  <si>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</si>
  <si>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</si>
  <si>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</si>
  <si>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</si>
  <si>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</si>
  <si>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</si>
  <si>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</si>
  <si>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</si>
  <si>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</si>
  <si>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</si>
  <si>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</si>
  <si>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</si>
  <si>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</si>
  <si>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</si>
  <si>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</si>
  <si>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</si>
  <si>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</si>
  <si>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</si>
  <si>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</si>
  <si>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</si>
  <si>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</si>
  <si>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</si>
  <si>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</si>
  <si>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</si>
  <si>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</si>
  <si>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</si>
  <si>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</si>
  <si>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</si>
  <si>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</si>
  <si>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</si>
  <si>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</si>
  <si>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</si>
  <si>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</si>
  <si>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</si>
  <si>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</si>
  <si>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</si>
  <si>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</si>
  <si>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</si>
  <si>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</si>
  <si>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</si>
  <si>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</si>
  <si>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</si>
  <si>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</si>
  <si>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</si>
  <si>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</si>
  <si>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</si>
  <si>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</si>
  <si>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</si>
  <si>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</si>
  <si>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</si>
  <si>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</si>
  <si>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</si>
  <si>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</si>
  <si>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</si>
  <si>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</si>
  <si>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</si>
  <si>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</si>
  <si>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</si>
  <si>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</si>
  <si>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</si>
  <si>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</si>
  <si>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</si>
  <si>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</si>
  <si>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</si>
  <si>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</si>
  <si>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</si>
  <si>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</si>
  <si>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</si>
  <si>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</si>
  <si>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</si>
  <si>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</si>
  <si>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</si>
  <si>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</si>
  <si>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</si>
  <si>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</si>
  <si>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</si>
  <si>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</si>
  <si>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</si>
  <si>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</si>
  <si>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</si>
  <si>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</si>
  <si>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</si>
  <si>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</si>
  <si>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</si>
  <si>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</si>
  <si>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</si>
  <si>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</si>
  <si>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</si>
  <si>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</si>
  <si>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</si>
  <si>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</si>
  <si>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</si>
  <si>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</si>
  <si>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</si>
  <si>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</si>
  <si>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</si>
  <si>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</si>
  <si>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</si>
  <si>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</si>
  <si>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</si>
  <si>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</si>
  <si>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</si>
  <si>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</si>
  <si>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</si>
  <si>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</si>
  <si>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</si>
  <si>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</si>
  <si>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</si>
  <si>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</si>
  <si>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</si>
  <si>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</si>
  <si>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</si>
  <si>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</si>
  <si>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</si>
  <si>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</si>
  <si>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</si>
  <si>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</si>
  <si>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</si>
  <si>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</si>
  <si>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</si>
  <si>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</si>
  <si>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</si>
  <si>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</si>
  <si>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</si>
  <si>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</si>
  <si>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</si>
  <si>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</si>
  <si>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</si>
  <si>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</si>
  <si>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</si>
  <si>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</si>
  <si>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</si>
  <si>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</si>
  <si>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</si>
  <si>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</si>
  <si>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</si>
  <si>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</si>
  <si>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</si>
  <si>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</si>
  <si>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</si>
  <si>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</si>
  <si>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</si>
  <si>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</si>
  <si>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</si>
  <si>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</si>
  <si>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</si>
  <si>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</si>
  <si>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</si>
  <si>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</si>
  <si>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</si>
  <si>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</si>
  <si>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</si>
  <si>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</si>
  <si>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</si>
  <si>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</si>
  <si>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</si>
  <si>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</si>
  <si>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</si>
  <si>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</si>
  <si>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</si>
  <si>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</si>
  <si>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</si>
  <si>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</si>
  <si>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</si>
  <si>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</si>
  <si>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</si>
  <si>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</si>
  <si>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</si>
  <si>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</si>
  <si>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</si>
  <si>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</si>
  <si>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</si>
  <si>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</si>
  <si>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</si>
  <si>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</si>
  <si>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</si>
  <si>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</si>
  <si>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</si>
  <si>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</si>
  <si>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</si>
  <si>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</si>
  <si>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</si>
  <si>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</si>
  <si>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</si>
  <si>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</si>
  <si>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</si>
  <si>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</si>
  <si>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</si>
  <si>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</si>
  <si>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</si>
  <si>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</si>
  <si>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</si>
  <si>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</si>
  <si>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</si>
  <si>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</si>
  <si>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</si>
  <si>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</si>
  <si>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</si>
  <si>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</si>
  <si>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</si>
  <si>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</si>
  <si>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</si>
  <si>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</si>
  <si>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</si>
  <si>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</si>
  <si>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</si>
  <si>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</si>
  <si>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</si>
  <si>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</si>
  <si>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</si>
  <si>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</si>
  <si>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</si>
  <si>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</si>
  <si>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</si>
  <si>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</si>
  <si>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</si>
  <si>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</si>
  <si>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</si>
  <si>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</si>
  <si>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</si>
  <si>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</si>
  <si>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</si>
  <si>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</si>
  <si>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</si>
  <si>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</si>
  <si>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</si>
  <si>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</si>
  <si>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</si>
  <si>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</si>
  <si>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</si>
  <si>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</si>
  <si>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</si>
  <si>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</si>
  <si>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</si>
  <si>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</si>
  <si>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</si>
  <si>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</si>
  <si>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</si>
  <si>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</si>
  <si>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</si>
  <si>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</si>
  <si>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</si>
  <si>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</si>
  <si>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</si>
  <si>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</si>
  <si>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</si>
  <si>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</si>
  <si>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</si>
  <si>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</si>
  <si>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</si>
  <si>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</si>
  <si>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</si>
  <si>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</si>
  <si>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</si>
  <si>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</si>
  <si>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</si>
  <si>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</si>
  <si>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</si>
  <si>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</si>
  <si>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</si>
  <si>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</si>
  <si>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</si>
  <si>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</si>
  <si>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</si>
  <si>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</si>
  <si>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</si>
  <si>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</si>
  <si>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</si>
  <si>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</si>
  <si>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</si>
  <si>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</si>
  <si>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</si>
  <si>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</si>
  <si>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</si>
  <si>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</si>
  <si>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</si>
  <si>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</si>
  <si>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</si>
  <si>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</si>
  <si>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</si>
  <si>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</si>
  <si>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</si>
  <si>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</si>
  <si>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</si>
  <si>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</si>
  <si>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</si>
  <si>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</si>
  <si>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</si>
  <si>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</si>
  <si>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</si>
  <si>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</si>
  <si>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</si>
  <si>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</si>
  <si>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</si>
  <si>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</si>
  <si>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</si>
  <si>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</si>
  <si>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</si>
  <si>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</si>
  <si>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</si>
  <si>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</si>
  <si>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</si>
  <si>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</si>
  <si>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</si>
  <si>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</si>
  <si>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</si>
  <si>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</si>
  <si>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</si>
  <si>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</si>
  <si>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</si>
  <si>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</si>
  <si>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</si>
  <si>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</si>
  <si>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</si>
  <si>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</si>
  <si>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</si>
  <si>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</si>
  <si>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</si>
  <si>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</si>
  <si>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</si>
  <si>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</si>
  <si>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</si>
  <si>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</si>
  <si>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</si>
  <si>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</si>
  <si>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</si>
  <si>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</si>
  <si>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</si>
  <si>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</si>
  <si>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</si>
  <si>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</si>
  <si>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</si>
  <si>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</si>
  <si>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</si>
  <si>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</si>
  <si>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</si>
  <si>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</si>
  <si>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</si>
  <si>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</si>
  <si>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</si>
  <si>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</si>
  <si>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</si>
  <si>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</si>
  <si>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</si>
  <si>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</si>
  <si>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</si>
  <si>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</si>
  <si>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</si>
  <si>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</si>
  <si>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</si>
  <si>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</si>
  <si>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</si>
  <si>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</si>
  <si>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</si>
  <si>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</si>
  <si>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</si>
  <si>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</si>
  <si>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</si>
  <si>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</si>
  <si>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</si>
  <si>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</si>
  <si>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</si>
  <si>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</si>
  <si>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</si>
  <si>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</si>
  <si>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</si>
  <si>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</si>
  <si>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</si>
  <si>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</si>
  <si>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</si>
  <si>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</si>
  <si>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</si>
  <si>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</si>
  <si>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</si>
  <si>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</si>
  <si>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</si>
  <si>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</si>
  <si>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</si>
  <si>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</si>
  <si>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</si>
  <si>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</si>
  <si>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</si>
  <si>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</si>
  <si>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</si>
  <si>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</si>
  <si>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</si>
  <si>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</si>
  <si>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</si>
  <si>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</si>
  <si>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</si>
  <si>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</si>
  <si>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</si>
  <si>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</si>
  <si>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</si>
  <si>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</si>
  <si>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</si>
  <si>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</si>
  <si>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</si>
  <si>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</si>
  <si>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</si>
  <si>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</si>
  <si>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</si>
  <si>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</si>
  <si>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</si>
  <si>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</si>
  <si>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</si>
  <si>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</si>
  <si>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</si>
  <si>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</si>
  <si>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</si>
  <si>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</si>
  <si>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</si>
  <si>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</si>
  <si>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</si>
  <si>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</si>
  <si>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</si>
  <si>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</si>
  <si>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</si>
  <si>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</si>
  <si>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</si>
  <si>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</si>
  <si>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</si>
  <si>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</si>
  <si>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</si>
  <si>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</si>
  <si>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</si>
  <si>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</si>
  <si>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</si>
  <si>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</si>
  <si>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</si>
  <si>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</si>
  <si>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</si>
  <si>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</si>
  <si>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</si>
  <si>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</si>
  <si>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</si>
  <si>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</si>
  <si>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</si>
  <si>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</si>
  <si>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</si>
  <si>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</si>
  <si>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</si>
  <si>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</si>
  <si>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</si>
  <si>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</si>
  <si>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</si>
  <si>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</si>
  <si>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</si>
  <si>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</si>
  <si>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</si>
  <si>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</si>
  <si>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</si>
  <si>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</si>
  <si>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</si>
  <si>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</si>
  <si>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</si>
  <si>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</si>
  <si>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</si>
  <si>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</si>
  <si>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</si>
  <si>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</si>
  <si>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</si>
  <si>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</si>
  <si>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</si>
  <si>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</si>
  <si>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</si>
  <si>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</si>
  <si>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</si>
  <si>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</si>
  <si>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</si>
  <si>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</si>
  <si>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</si>
  <si>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</si>
  <si>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</si>
  <si>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</si>
  <si>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</si>
  <si>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</si>
  <si>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</si>
  <si>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</si>
  <si>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</si>
  <si>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</si>
  <si>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</si>
  <si>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</si>
  <si>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</si>
  <si>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</si>
  <si>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</si>
  <si>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</si>
  <si>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</si>
  <si>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</si>
  <si>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</si>
  <si>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</si>
  <si>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</si>
  <si>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</si>
  <si>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</si>
  <si>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</si>
  <si>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</si>
  <si>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</si>
  <si>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</si>
  <si>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</si>
  <si>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</si>
  <si>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</si>
  <si>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</si>
  <si>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</si>
  <si>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</si>
  <si>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</si>
  <si>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</si>
  <si>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</si>
  <si>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</si>
  <si>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</si>
  <si>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</si>
  <si>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</si>
  <si>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</si>
  <si>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</si>
  <si>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</si>
  <si>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</si>
  <si>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</si>
  <si>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</si>
  <si>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</si>
  <si>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</si>
  <si>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</si>
  <si>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</si>
  <si>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</si>
  <si>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</si>
  <si>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</si>
  <si>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</si>
  <si>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</si>
  <si>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</si>
  <si>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</si>
  <si>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</si>
  <si>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</si>
  <si>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</si>
  <si>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</si>
  <si>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</si>
  <si>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</si>
  <si>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</si>
  <si>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</si>
  <si>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</si>
  <si>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</si>
  <si>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</si>
  <si>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</si>
  <si>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</si>
  <si>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</si>
  <si>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</si>
  <si>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</si>
  <si>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</si>
  <si>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</si>
  <si>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</si>
  <si>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</si>
  <si>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</si>
  <si>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</si>
  <si>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</si>
  <si>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</si>
  <si>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</si>
  <si>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</si>
  <si>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</si>
  <si>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</si>
  <si>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</si>
  <si>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</si>
  <si>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</si>
  <si>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</si>
  <si>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</si>
  <si>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</si>
  <si>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</si>
  <si>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</si>
  <si>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</si>
  <si>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</si>
  <si>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</si>
  <si>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</si>
  <si>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</si>
  <si>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</si>
  <si>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</si>
  <si>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</si>
  <si>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</si>
  <si>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</si>
  <si>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</si>
  <si>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</si>
  <si>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</si>
  <si>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</si>
  <si>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</si>
  <si>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</si>
  <si>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</si>
  <si>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</si>
  <si>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</si>
  <si>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</si>
  <si>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</si>
  <si>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</si>
  <si>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</si>
  <si>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</si>
  <si>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</si>
  <si>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</si>
  <si>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</si>
  <si>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</si>
  <si>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</si>
  <si>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</si>
  <si>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</si>
  <si>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</si>
  <si>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</si>
  <si>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</si>
  <si>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</si>
  <si>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</si>
  <si>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</si>
  <si>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</si>
  <si>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</si>
  <si>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</si>
  <si>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</si>
  <si>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</si>
  <si>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</si>
  <si>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</si>
  <si>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</si>
  <si>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</si>
  <si>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</si>
  <si>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</si>
  <si>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</si>
  <si>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</si>
  <si>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</si>
  <si>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</si>
  <si>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</si>
  <si>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</si>
  <si>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</si>
  <si>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</si>
  <si>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</si>
  <si>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</si>
  <si>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</si>
  <si>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</si>
  <si>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</si>
  <si>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</si>
  <si>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</si>
  <si>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</si>
  <si>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</si>
  <si>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</si>
  <si>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</si>
  <si>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</si>
  <si>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</si>
  <si>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</si>
  <si>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</si>
  <si>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</si>
  <si>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</si>
  <si>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</si>
  <si>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</si>
  <si>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</si>
  <si>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</si>
  <si>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</si>
  <si>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</si>
  <si>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</si>
  <si>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</si>
  <si>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</si>
  <si>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</si>
  <si>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</si>
  <si>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</si>
  <si>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</si>
  <si>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</si>
  <si>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</si>
  <si>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</si>
  <si>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</si>
  <si>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</si>
  <si>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</si>
  <si>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</si>
  <si>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</si>
  <si>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</si>
  <si>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</si>
  <si>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</si>
  <si>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</si>
  <si>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</si>
  <si>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</si>
  <si>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</si>
  <si>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</si>
  <si>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</si>
  <si>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</si>
  <si>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</si>
  <si>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</si>
  <si>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</si>
  <si>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</si>
  <si>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</si>
  <si>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</si>
  <si>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</si>
  <si>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</si>
  <si>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</si>
  <si>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</si>
  <si>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</si>
  <si>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</si>
  <si>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</si>
  <si>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</si>
  <si>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</si>
  <si>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</si>
  <si>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</si>
  <si>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</si>
  <si>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</si>
  <si>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</si>
  <si>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</si>
  <si>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</si>
  <si>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</si>
  <si>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</si>
  <si>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</si>
  <si>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</si>
  <si>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</si>
  <si>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</si>
  <si>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</si>
  <si>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</si>
  <si>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</si>
  <si>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</si>
  <si>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</si>
  <si>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</si>
  <si>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</si>
  <si>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</si>
  <si>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</si>
  <si>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</si>
  <si>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</si>
  <si>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</si>
  <si>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</si>
  <si>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</si>
  <si>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</si>
  <si>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</si>
  <si>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</si>
  <si>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</si>
  <si>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</si>
  <si>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</si>
  <si>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</si>
  <si>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</si>
  <si>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</si>
  <si>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</si>
  <si>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</si>
  <si>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</si>
  <si>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</si>
  <si>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</si>
  <si>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</si>
  <si>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</si>
  <si>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</si>
  <si>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</si>
  <si>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</si>
  <si>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</si>
  <si>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</si>
  <si>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</si>
  <si>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</si>
  <si>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</si>
  <si>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</si>
  <si>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</si>
  <si>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</si>
  <si>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</si>
  <si>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</si>
  <si>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</si>
  <si>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</si>
  <si>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</si>
  <si>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</si>
  <si>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</si>
  <si>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</si>
  <si>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</si>
  <si>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</si>
  <si>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</si>
  <si>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</si>
  <si>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</si>
  <si>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</si>
  <si>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</si>
  <si>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</si>
  <si>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</si>
  <si>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</si>
  <si>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</si>
  <si>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</si>
  <si>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</si>
  <si>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</si>
  <si>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</si>
  <si>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</si>
  <si>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</si>
  <si>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</si>
  <si>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</si>
  <si>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</si>
  <si>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</si>
  <si>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</si>
  <si>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</si>
  <si>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</si>
  <si>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</si>
  <si>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</si>
  <si>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</si>
  <si>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</si>
  <si>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</si>
  <si>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</si>
  <si>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</si>
  <si>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</si>
  <si>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</si>
  <si>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</si>
  <si>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</si>
  <si>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</si>
  <si>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</si>
  <si>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</si>
  <si>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</si>
  <si>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</si>
  <si>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</si>
  <si>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</si>
  <si>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</si>
  <si>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</si>
  <si>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</si>
  <si>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</si>
  <si>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</si>
  <si>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</si>
  <si>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</si>
  <si>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</si>
  <si>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</si>
  <si>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</si>
  <si>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</si>
  <si>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</si>
  <si>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</si>
  <si>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</si>
  <si>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</si>
  <si>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</si>
  <si>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</si>
  <si>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</si>
  <si>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</si>
  <si>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</si>
  <si>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</si>
  <si>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</si>
  <si>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</si>
  <si>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</si>
  <si>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</si>
  <si>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</si>
  <si>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</si>
  <si>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</si>
  <si>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</si>
  <si>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</si>
  <si>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</si>
  <si>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</si>
  <si>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</si>
  <si>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</si>
  <si>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</si>
  <si>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</si>
  <si>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</si>
  <si>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</si>
  <si>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</si>
  <si>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</si>
  <si>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</si>
  <si>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</si>
  <si>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</si>
  <si>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</si>
  <si>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</si>
  <si>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</si>
  <si>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</si>
  <si>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</si>
  <si>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</si>
  <si>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</si>
  <si>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</si>
  <si>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</si>
  <si>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</si>
  <si>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</si>
  <si>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</si>
  <si>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</si>
  <si>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</si>
  <si>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</si>
  <si>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</si>
  <si>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</si>
  <si>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</si>
  <si>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</si>
  <si>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</si>
  <si>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</si>
  <si>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</si>
  <si>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</si>
  <si>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</si>
  <si>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</si>
  <si>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</si>
  <si>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</si>
  <si>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</si>
  <si>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</si>
  <si>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</si>
  <si>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</si>
  <si>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</si>
  <si>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</si>
  <si>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</si>
  <si>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</si>
  <si>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</si>
  <si>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</si>
  <si>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</si>
  <si>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</si>
  <si>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</si>
  <si>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</si>
  <si>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</si>
  <si>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</si>
  <si>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</si>
  <si>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</si>
  <si>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</si>
  <si>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</si>
  <si>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</si>
  <si>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</si>
  <si>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</si>
  <si>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</si>
  <si>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</si>
  <si>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</si>
  <si>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</si>
  <si>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</si>
  <si>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</si>
  <si>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</si>
  <si>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</si>
  <si>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</si>
  <si>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</si>
  <si>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</si>
  <si>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</si>
  <si>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</si>
  <si>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</si>
  <si>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</si>
  <si>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</si>
  <si>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</si>
  <si>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</si>
  <si>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</si>
  <si>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</si>
  <si>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</si>
  <si>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</si>
  <si>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</si>
  <si>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</si>
  <si>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</si>
  <si>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</si>
  <si>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</si>
  <si>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</si>
  <si>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</si>
  <si>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</si>
  <si>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</si>
  <si>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</si>
  <si>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</si>
  <si>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</si>
  <si>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</si>
  <si>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</si>
  <si>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</si>
  <si>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</si>
  <si>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</si>
  <si>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</si>
  <si>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</si>
  <si>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</si>
  <si>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</si>
  <si>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</si>
  <si>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</si>
  <si>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</si>
  <si>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</si>
  <si>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</si>
  <si>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</si>
  <si>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</si>
  <si>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</si>
  <si>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</si>
  <si>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</si>
  <si>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</si>
  <si>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</si>
  <si>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</si>
  <si>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</si>
  <si>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</si>
  <si>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</si>
  <si>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</si>
  <si>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</si>
  <si>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</si>
  <si>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</si>
  <si>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</si>
  <si>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</si>
  <si>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</si>
  <si>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</si>
  <si>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</si>
  <si>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</si>
  <si>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</si>
  <si>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</si>
  <si>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</si>
  <si>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</si>
  <si>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</si>
  <si>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</si>
  <si>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</si>
  <si>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</si>
  <si>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</si>
  <si>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</si>
  <si>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</si>
  <si>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</si>
  <si>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</si>
  <si>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</si>
  <si>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</si>
  <si>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</si>
  <si>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</si>
  <si>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</si>
  <si>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</si>
  <si>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</si>
  <si>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</si>
  <si>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</si>
  <si>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</si>
  <si>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</si>
  <si>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</si>
  <si>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</si>
  <si>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</si>
  <si>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</si>
  <si>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</si>
  <si>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</si>
  <si>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</si>
  <si>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</si>
  <si>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</si>
  <si>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</si>
  <si>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</si>
  <si>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</si>
  <si>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</si>
  <si>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</si>
  <si>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</si>
  <si>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</si>
  <si>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</si>
  <si>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</si>
  <si>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</si>
  <si>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</si>
  <si>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</si>
  <si>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</si>
  <si>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</si>
  <si>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</si>
  <si>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</si>
  <si>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</si>
  <si>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</si>
  <si>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</si>
  <si>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</si>
  <si>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</si>
  <si>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</si>
  <si>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</si>
  <si>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</si>
  <si>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</si>
  <si>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</si>
  <si>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</si>
  <si>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</si>
  <si>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</si>
  <si>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</si>
  <si>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</si>
  <si>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</si>
  <si>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</si>
  <si>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</si>
  <si>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</si>
  <si>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</si>
  <si>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</si>
  <si>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</si>
  <si>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</si>
  <si>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</si>
  <si>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</si>
  <si>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</si>
  <si>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</si>
  <si>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</si>
  <si>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</si>
  <si>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</si>
  <si>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</si>
  <si>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</si>
  <si>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</si>
  <si>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</si>
  <si>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</si>
  <si>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</si>
  <si>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</si>
  <si>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</si>
  <si>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</si>
  <si>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</si>
  <si>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</si>
  <si>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</si>
  <si>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</si>
  <si>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</si>
  <si>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</si>
  <si>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</si>
  <si>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</si>
  <si>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</si>
  <si>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</si>
  <si>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</si>
  <si>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</si>
  <si>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</si>
  <si>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</si>
  <si>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</si>
  <si>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</si>
  <si>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</si>
  <si>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</si>
  <si>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</si>
  <si>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</si>
  <si>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</si>
  <si>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</si>
  <si>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</si>
  <si>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</si>
  <si>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</si>
  <si>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</si>
  <si>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</si>
  <si>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</si>
  <si>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</si>
  <si>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</si>
  <si>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</si>
  <si>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</si>
  <si>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</si>
  <si>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</si>
  <si>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</si>
  <si>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</si>
  <si>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</si>
  <si>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</si>
  <si>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</si>
  <si>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</si>
  <si>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</si>
  <si>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</si>
  <si>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</si>
  <si>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</si>
  <si>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</si>
  <si>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</si>
  <si>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</si>
  <si>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</si>
  <si>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</si>
  <si>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</si>
  <si>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</si>
  <si>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</si>
  <si>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</si>
  <si>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</si>
  <si>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</si>
  <si>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</si>
  <si>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</si>
  <si>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</si>
  <si>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</si>
  <si>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</si>
  <si>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</si>
  <si>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</si>
  <si>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</si>
  <si>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</si>
  <si>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</si>
  <si>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</si>
  <si>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</si>
  <si>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</si>
  <si>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</si>
  <si>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</si>
  <si>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</si>
  <si>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</si>
  <si>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</si>
  <si>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</si>
  <si>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</si>
  <si>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</si>
  <si>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</si>
  <si>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</si>
  <si>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</si>
  <si>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</si>
  <si>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</si>
  <si>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</si>
  <si>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</si>
  <si>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</si>
  <si>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</si>
  <si>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</si>
  <si>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</si>
  <si>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</si>
  <si>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</si>
  <si>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</si>
  <si>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</si>
  <si>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</si>
  <si>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</si>
  <si>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</si>
  <si>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</si>
  <si>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</si>
  <si>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</si>
  <si>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</si>
  <si>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</si>
  <si>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</si>
  <si>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</si>
  <si>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</si>
  <si>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</si>
  <si>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</si>
  <si>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</si>
  <si>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</si>
  <si>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</si>
  <si>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</si>
  <si>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</si>
  <si>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</si>
  <si>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</si>
  <si>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</si>
  <si>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</si>
  <si>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</si>
  <si>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</si>
  <si>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</si>
  <si>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</si>
  <si>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</si>
  <si>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</si>
  <si>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</si>
  <si>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</si>
  <si>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</si>
  <si>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</si>
  <si>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</si>
  <si>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</si>
  <si>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</si>
  <si>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</si>
  <si>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</si>
  <si>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</si>
  <si>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</si>
  <si>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</si>
  <si>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</si>
  <si>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</si>
  <si>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</si>
  <si>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</si>
  <si>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</si>
  <si>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</si>
  <si>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</si>
  <si>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</si>
  <si>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</si>
  <si>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</si>
  <si>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</si>
  <si>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</si>
  <si>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</si>
  <si>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</si>
  <si>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</si>
  <si>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</si>
  <si>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</si>
  <si>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</si>
  <si>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</si>
  <si>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</si>
  <si>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</si>
  <si>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</si>
  <si>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</si>
  <si>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</si>
  <si>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</si>
  <si>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</si>
  <si>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</si>
  <si>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</si>
  <si>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</si>
  <si>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</si>
  <si>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</si>
  <si>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</si>
  <si>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</si>
  <si>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</si>
  <si>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</si>
  <si>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</si>
  <si>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</si>
  <si>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</si>
  <si>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</si>
  <si>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</si>
  <si>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</si>
  <si>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</si>
  <si>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</si>
  <si>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</si>
  <si>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</si>
  <si>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</si>
  <si>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</si>
  <si>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</si>
  <si>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</si>
  <si>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</si>
  <si>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</si>
  <si>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</si>
  <si>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</si>
  <si>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</si>
  <si>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</si>
  <si>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</si>
  <si>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</si>
  <si>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</si>
  <si>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</si>
  <si>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</si>
  <si>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</si>
  <si>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</si>
  <si>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</si>
  <si>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</si>
  <si>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</si>
  <si>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</si>
  <si>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</si>
  <si>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</si>
  <si>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</si>
  <si>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</si>
  <si>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</si>
  <si>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</si>
  <si>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</si>
  <si>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</si>
  <si>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</si>
  <si>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</si>
  <si>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</si>
  <si>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</si>
  <si>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</si>
  <si>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</si>
  <si>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</si>
  <si>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</si>
  <si>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</si>
  <si>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</si>
  <si>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</si>
  <si>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</si>
  <si>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</si>
  <si>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</si>
  <si>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</si>
  <si>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</si>
  <si>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</si>
  <si>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</si>
  <si>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</si>
  <si>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</si>
  <si>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</si>
  <si>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</si>
  <si>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</si>
  <si>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</si>
  <si>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</si>
  <si>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</si>
  <si>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</si>
  <si>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</si>
  <si>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</si>
  <si>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</si>
  <si>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</si>
  <si>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</si>
  <si>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</si>
  <si>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</si>
  <si>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</si>
  <si>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</si>
  <si>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</si>
  <si>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</si>
  <si>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</si>
  <si>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</si>
  <si>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</si>
  <si>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</si>
  <si>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</si>
  <si>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</si>
  <si>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</si>
  <si>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</si>
  <si>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</si>
  <si>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</si>
  <si>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</si>
  <si>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</si>
  <si>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</si>
  <si>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</si>
  <si>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</si>
  <si>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</si>
  <si>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</si>
  <si>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</si>
  <si>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</si>
  <si>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</si>
  <si>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</si>
  <si>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</si>
  <si>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</si>
  <si>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</si>
  <si>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</si>
  <si>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</si>
  <si>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</si>
  <si>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</si>
  <si>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</si>
  <si>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</si>
  <si>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</si>
  <si>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</si>
  <si>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</si>
  <si>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</si>
  <si>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</si>
  <si>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</si>
  <si>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</si>
  <si>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</si>
  <si>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</si>
  <si>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</si>
  <si>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</si>
  <si>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</si>
  <si>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</si>
  <si>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</si>
  <si>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</si>
  <si>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</si>
  <si>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</si>
  <si>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</si>
  <si>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</si>
  <si>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</si>
  <si>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</si>
  <si>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</si>
  <si>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</si>
  <si>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</si>
  <si>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</si>
  <si>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</si>
  <si>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</si>
  <si>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</si>
  <si>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</si>
  <si>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</si>
  <si>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</si>
  <si>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</si>
  <si>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</si>
  <si>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</si>
  <si>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</si>
  <si>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</si>
  <si>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</si>
  <si>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</si>
  <si>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</si>
  <si>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</si>
  <si>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</si>
  <si>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</si>
  <si>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</si>
  <si>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</si>
  <si>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</si>
  <si>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</si>
  <si>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</si>
  <si>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</si>
  <si>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</si>
  <si>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</si>
  <si>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</si>
  <si>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</si>
  <si>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</si>
  <si>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</si>
  <si>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</si>
  <si>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</si>
  <si>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</si>
  <si>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</si>
  <si>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</si>
  <si>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</si>
  <si>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</si>
  <si>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</si>
  <si>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</si>
  <si>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</si>
  <si>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</si>
  <si>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</si>
  <si>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</si>
  <si>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</si>
  <si>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</si>
  <si>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</si>
  <si>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</si>
  <si>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</si>
  <si>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</si>
  <si>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</si>
  <si>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</si>
  <si>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</si>
  <si>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</si>
  <si>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</si>
  <si>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</si>
  <si>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</si>
  <si>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</si>
  <si>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</si>
  <si>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</si>
  <si>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</si>
  <si>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</si>
  <si>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</si>
  <si>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</si>
  <si>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</si>
  <si>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</si>
  <si>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</si>
  <si>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</si>
  <si>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</si>
  <si>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</si>
  <si>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</si>
  <si>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</si>
  <si>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</si>
  <si>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</si>
  <si>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</si>
  <si>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</si>
  <si>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</si>
  <si>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</si>
  <si>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</si>
  <si>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</si>
  <si>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</si>
  <si>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</si>
  <si>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</si>
  <si>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</si>
  <si>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</si>
  <si>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</si>
  <si>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</si>
  <si>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</si>
  <si>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</si>
  <si>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</si>
  <si>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</si>
  <si>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</si>
  <si>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</si>
  <si>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</si>
  <si>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</si>
  <si>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</si>
  <si>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</si>
  <si>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</si>
  <si>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</si>
  <si>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</si>
  <si>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</si>
  <si>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</si>
  <si>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</si>
  <si>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</si>
  <si>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</si>
  <si>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</si>
  <si>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</si>
  <si>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</si>
  <si>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</si>
  <si>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</si>
  <si>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</si>
  <si>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</si>
  <si>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</si>
  <si>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</si>
  <si>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</si>
  <si>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</si>
  <si>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</si>
  <si>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</si>
  <si>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</si>
  <si>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</si>
  <si>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</si>
  <si>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</si>
  <si>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</si>
  <si>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</si>
  <si>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</si>
  <si>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</si>
  <si>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</si>
  <si>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</si>
  <si>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</si>
  <si>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</si>
  <si>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</si>
  <si>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</si>
  <si>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</si>
  <si>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</si>
  <si>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</si>
  <si>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</si>
  <si>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</si>
  <si>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</si>
  <si>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</si>
  <si>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</si>
  <si>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</si>
  <si>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</si>
  <si>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</si>
  <si>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</si>
  <si>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</si>
  <si>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</si>
  <si>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</si>
  <si>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</si>
  <si>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</si>
  <si>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</si>
  <si>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</si>
  <si>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</si>
  <si>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</si>
  <si>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</si>
  <si>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</si>
  <si>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</si>
  <si>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</si>
  <si>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</si>
  <si>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</si>
  <si>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</si>
  <si>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</si>
  <si>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</si>
  <si>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</si>
  <si>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</si>
  <si>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</si>
  <si>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</si>
  <si>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</si>
  <si>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</si>
  <si>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</si>
  <si>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</si>
  <si>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</si>
  <si>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</si>
  <si>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</si>
  <si>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</si>
  <si>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</si>
  <si>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</si>
  <si>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</si>
  <si>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</si>
  <si>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</si>
  <si>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</si>
  <si>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</si>
  <si>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</si>
  <si>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</si>
  <si>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</si>
  <si>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</si>
  <si>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</si>
  <si>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</si>
  <si>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</si>
  <si>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</si>
  <si>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</si>
  <si>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</si>
  <si>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</si>
  <si>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</si>
  <si>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</si>
  <si>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</si>
  <si>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</si>
  <si>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</si>
  <si>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</si>
  <si>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</si>
  <si>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</si>
  <si>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</si>
  <si>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</si>
  <si>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</si>
  <si>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</si>
  <si>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</si>
  <si>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</si>
  <si>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</si>
  <si>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</si>
  <si>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</si>
  <si>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</si>
  <si>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</si>
  <si>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</si>
  <si>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</si>
  <si>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</si>
  <si>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</si>
  <si>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</si>
  <si>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</si>
  <si>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</si>
  <si>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</si>
  <si>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</si>
  <si>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</si>
  <si>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</si>
  <si>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</si>
  <si>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</si>
  <si>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</si>
  <si>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</si>
  <si>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</si>
  <si>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</si>
  <si>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</si>
  <si>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</si>
  <si>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</si>
  <si>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</si>
  <si>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</si>
  <si>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</si>
  <si>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</si>
  <si>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</si>
  <si>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</si>
  <si>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</si>
  <si>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</si>
  <si>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</si>
  <si>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</si>
  <si>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</si>
  <si>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</si>
  <si>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</si>
  <si>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</si>
  <si>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</si>
  <si>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</si>
  <si>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</si>
  <si>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</si>
  <si>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</si>
  <si>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</si>
  <si>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</si>
  <si>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</si>
  <si>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</si>
  <si>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</si>
  <si>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</si>
  <si>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</si>
  <si>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</si>
  <si>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</si>
  <si>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</si>
  <si>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</si>
  <si>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</si>
  <si>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</si>
  <si>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</si>
  <si>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</si>
  <si>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</si>
  <si>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</si>
  <si>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</si>
  <si>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</si>
  <si>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</si>
  <si>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</si>
  <si>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</si>
  <si>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</si>
  <si>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</si>
  <si>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</si>
  <si>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</si>
  <si>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</si>
  <si>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</si>
  <si>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</si>
  <si>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</si>
  <si>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</si>
  <si>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</si>
  <si>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</si>
  <si>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</si>
  <si>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</si>
  <si>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</si>
  <si>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</si>
  <si>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</si>
  <si>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</si>
  <si>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</si>
  <si>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</si>
  <si>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</si>
  <si>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</si>
  <si>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</si>
  <si>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</si>
  <si>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</si>
  <si>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</si>
  <si>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</si>
  <si>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</si>
  <si>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</si>
  <si>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</si>
  <si>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</si>
  <si>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</si>
  <si>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</si>
  <si>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</si>
  <si>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</si>
  <si>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</si>
  <si>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</si>
  <si>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</si>
  <si>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</si>
  <si>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</si>
  <si>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</si>
  <si>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</si>
  <si>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</si>
  <si>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</si>
  <si>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</si>
  <si>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</si>
  <si>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</si>
  <si>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</si>
  <si>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</si>
  <si>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</si>
  <si>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</si>
  <si>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</si>
  <si>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</si>
  <si>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</si>
  <si>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</si>
  <si>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</si>
  <si>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</si>
  <si>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</si>
  <si>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</si>
  <si>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</si>
  <si>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</si>
  <si>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</si>
  <si>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</si>
  <si>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</si>
  <si>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</si>
  <si>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</si>
  <si>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</si>
  <si>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</si>
  <si>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</si>
  <si>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</si>
  <si>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</si>
  <si>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</si>
  <si>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</si>
  <si>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</si>
  <si>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</si>
  <si>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</si>
  <si>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</si>
  <si>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</si>
  <si>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</si>
  <si>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</si>
  <si>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</si>
  <si>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</si>
  <si>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</si>
  <si>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</si>
  <si>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</si>
  <si>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</si>
  <si>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</si>
  <si>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</si>
  <si>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</si>
  <si>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</si>
  <si>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</si>
  <si>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</si>
  <si>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</si>
  <si>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</si>
  <si>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</si>
  <si>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</si>
  <si>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</si>
  <si>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</si>
  <si>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</si>
  <si>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</si>
  <si>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</si>
  <si>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</si>
  <si>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</si>
  <si>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</si>
  <si>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</si>
  <si>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</si>
  <si>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</si>
  <si>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</si>
  <si>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</si>
  <si>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</si>
  <si>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</si>
  <si>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</si>
  <si>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</si>
  <si>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</si>
  <si>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</si>
  <si>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</si>
  <si>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</si>
  <si>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</si>
  <si>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</si>
  <si>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</si>
  <si>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</si>
  <si>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</si>
  <si>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</si>
  <si>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</si>
  <si>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</si>
  <si>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</si>
  <si>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</si>
  <si>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</si>
  <si>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</si>
  <si>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</si>
  <si>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</si>
  <si>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</si>
  <si>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</si>
  <si>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</si>
  <si>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</si>
  <si>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</si>
  <si>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</si>
  <si>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</si>
  <si>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</si>
  <si>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</si>
  <si>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</si>
  <si>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</si>
  <si>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</si>
  <si>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</si>
  <si>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</si>
  <si>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</si>
  <si>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</si>
  <si>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</si>
  <si>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</si>
  <si>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</si>
  <si>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</si>
  <si>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</si>
  <si>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</si>
  <si>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</si>
  <si>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</si>
  <si>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</si>
  <si>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</si>
  <si>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</si>
  <si>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</si>
  <si>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</si>
  <si>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</si>
  <si>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</si>
  <si>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</si>
  <si>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</si>
  <si>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</si>
  <si>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</si>
  <si>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</si>
  <si>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</si>
  <si>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</si>
  <si>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</si>
  <si>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</si>
  <si>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</si>
  <si>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</si>
  <si>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</si>
  <si>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</si>
  <si>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</si>
  <si>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</si>
  <si>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</si>
  <si>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</si>
  <si>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</si>
  <si>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</si>
  <si>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</si>
  <si>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</si>
  <si>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</si>
  <si>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</si>
  <si>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</si>
  <si>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</si>
  <si>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</si>
  <si>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</si>
  <si>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</si>
  <si>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</si>
  <si>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</si>
  <si>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</si>
  <si>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</si>
  <si>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</si>
  <si>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</si>
  <si>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</si>
  <si>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</si>
  <si>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</si>
  <si>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</si>
  <si>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</si>
  <si>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</si>
  <si>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</si>
  <si>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</si>
  <si>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</si>
  <si>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</si>
  <si>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</si>
  <si>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</si>
  <si>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</si>
  <si>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</si>
  <si>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</si>
  <si>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</si>
  <si>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</si>
  <si>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</si>
  <si>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</si>
  <si>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</si>
  <si>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</si>
  <si>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</si>
  <si>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</si>
  <si>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</si>
  <si>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</si>
  <si>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</si>
  <si>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</si>
  <si>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</si>
  <si>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</si>
  <si>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</si>
  <si>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</si>
  <si>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</si>
  <si>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</si>
  <si>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</si>
  <si>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</si>
  <si>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</si>
  <si>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</si>
  <si>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</si>
  <si>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</si>
  <si>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</si>
  <si>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</si>
  <si>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</si>
  <si>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</si>
  <si>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</si>
  <si>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</si>
  <si>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</si>
  <si>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</si>
  <si>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</si>
  <si>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</si>
  <si>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</si>
  <si>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</si>
  <si>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</si>
  <si>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</si>
  <si>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</si>
  <si>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</si>
  <si>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</si>
  <si>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</si>
  <si>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</si>
  <si>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</si>
  <si>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</si>
  <si>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</si>
  <si>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</si>
  <si>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</si>
  <si>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</si>
  <si>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</si>
  <si>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</si>
  <si>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</si>
  <si>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</si>
  <si>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</si>
  <si>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</si>
  <si>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</si>
  <si>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</si>
  <si>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</si>
  <si>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</si>
  <si>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</si>
  <si>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</si>
  <si>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</si>
  <si>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</si>
  <si>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</si>
  <si>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</si>
  <si>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</si>
  <si>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</si>
  <si>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</si>
  <si>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</si>
  <si>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</si>
  <si>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</si>
  <si>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</si>
  <si>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</si>
  <si>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</si>
  <si>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</si>
  <si>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</si>
  <si>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</si>
  <si>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</si>
  <si>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</si>
  <si>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</si>
  <si>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</si>
  <si>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</si>
  <si>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</si>
  <si>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</si>
  <si>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</si>
  <si>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</si>
  <si>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</si>
  <si>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</si>
  <si>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</si>
  <si>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</si>
  <si>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</si>
  <si>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</si>
  <si>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</si>
  <si>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</si>
  <si>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</si>
  <si>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</si>
  <si>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</si>
  <si>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</si>
  <si>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</si>
  <si>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</si>
  <si>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</si>
  <si>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</si>
  <si>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</si>
  <si>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</si>
  <si>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</si>
  <si>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</si>
  <si>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</si>
  <si>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</si>
  <si>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</si>
  <si>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</si>
  <si>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</si>
  <si>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</si>
  <si>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</si>
  <si>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</si>
  <si>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</si>
  <si>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</si>
  <si>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</si>
  <si>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</si>
  <si>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</si>
  <si>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</si>
  <si>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</si>
  <si>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</si>
  <si>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</si>
  <si>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</si>
  <si>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</si>
  <si>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</si>
  <si>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</si>
  <si>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</si>
  <si>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</si>
  <si>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</si>
  <si>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</si>
  <si>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</si>
  <si>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</si>
  <si>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</si>
  <si>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</si>
  <si>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</si>
  <si>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</si>
  <si>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</si>
  <si>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</si>
  <si>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</si>
  <si>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</si>
  <si>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</si>
  <si>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</si>
  <si>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</si>
  <si>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</si>
  <si>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</si>
  <si>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</si>
  <si>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</si>
  <si>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</si>
  <si>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</si>
  <si>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</si>
  <si>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</si>
  <si>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</si>
  <si>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</si>
  <si>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</si>
  <si>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</si>
  <si>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</si>
  <si>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</si>
  <si>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</si>
  <si>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</si>
  <si>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</si>
  <si>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</si>
  <si>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</si>
  <si>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</si>
  <si>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</si>
  <si>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</si>
  <si>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</si>
  <si>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</si>
  <si>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</si>
  <si>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</si>
  <si>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</si>
  <si>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</si>
  <si>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</si>
  <si>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</si>
  <si>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</si>
  <si>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</si>
  <si>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</si>
  <si>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</si>
  <si>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</si>
  <si>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</si>
  <si>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</si>
  <si>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</si>
  <si>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</si>
  <si>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</si>
  <si>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</si>
  <si>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</si>
  <si>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</si>
  <si>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</si>
  <si>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</si>
  <si>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</si>
  <si>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</si>
  <si>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</si>
  <si>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</si>
  <si>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</si>
  <si>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</si>
  <si>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</si>
  <si>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</si>
  <si>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</si>
  <si>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</si>
  <si>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</si>
  <si>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</si>
  <si>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</si>
  <si>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</si>
  <si>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</si>
  <si>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</si>
  <si>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</si>
  <si>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</si>
  <si>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</si>
  <si>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</si>
  <si>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</si>
  <si>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</si>
  <si>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</si>
  <si>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</si>
  <si>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</si>
  <si>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</si>
  <si>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</si>
  <si>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</si>
  <si>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</si>
  <si>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</si>
  <si>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</si>
  <si>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</si>
  <si>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</si>
  <si>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</si>
  <si>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</si>
  <si>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</si>
  <si>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</si>
  <si>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</si>
  <si>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</si>
  <si>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</si>
  <si>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</si>
  <si>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</si>
  <si>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</si>
  <si>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</si>
  <si>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</si>
  <si>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</si>
  <si>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</si>
  <si>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</si>
  <si>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</si>
  <si>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</si>
  <si>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</si>
  <si>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</si>
  <si>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</si>
  <si>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</si>
  <si>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</si>
  <si>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</si>
  <si>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</si>
  <si>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</si>
  <si>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</si>
  <si>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</si>
  <si>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</si>
  <si>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</si>
  <si>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</si>
  <si>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</si>
  <si>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</si>
  <si>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</si>
  <si>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</si>
  <si>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</si>
  <si>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</si>
  <si>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</si>
  <si>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</si>
  <si>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</si>
  <si>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</si>
  <si>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</si>
  <si>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</si>
  <si>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</si>
  <si>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</si>
  <si>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</si>
  <si>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</si>
  <si>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</si>
  <si>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</si>
  <si>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</si>
  <si>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</si>
  <si>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</si>
  <si>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</si>
  <si>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</si>
  <si>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</si>
  <si>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</si>
  <si>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</si>
  <si>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</si>
  <si>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</si>
  <si>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</si>
  <si>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</si>
  <si>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</si>
  <si>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</si>
  <si>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</si>
  <si>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</si>
  <si>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</si>
  <si>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</si>
  <si>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</si>
  <si>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</si>
  <si>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</si>
  <si>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</si>
  <si>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</si>
  <si>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</si>
  <si>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</si>
  <si>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</si>
  <si>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</si>
  <si>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</si>
  <si>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</si>
  <si>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</si>
  <si>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</si>
  <si>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</si>
  <si>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</si>
  <si>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</si>
  <si>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</si>
  <si>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</si>
  <si>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</si>
  <si>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</si>
  <si>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</si>
  <si>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</si>
  <si>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</si>
  <si>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</si>
  <si>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</si>
  <si>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</si>
  <si>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</si>
  <si>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</si>
  <si>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</si>
  <si>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</si>
  <si>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</si>
  <si>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</si>
  <si>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</si>
  <si>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</si>
  <si>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</si>
  <si>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</si>
  <si>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</si>
  <si>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</si>
  <si>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</si>
  <si>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</si>
  <si>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</si>
  <si>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</si>
  <si>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</si>
  <si>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</si>
  <si>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</si>
  <si>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</si>
  <si>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</si>
  <si>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</si>
  <si>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</si>
  <si>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</si>
  <si>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</si>
  <si>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</si>
  <si>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</si>
  <si>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</si>
  <si>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</si>
  <si>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</si>
  <si>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</si>
  <si>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</si>
  <si>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</si>
  <si>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</si>
  <si>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</si>
  <si>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</si>
  <si>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</si>
  <si>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</si>
  <si>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</si>
  <si>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</si>
  <si>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</si>
  <si>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</si>
  <si>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</si>
  <si>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</si>
  <si>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</si>
  <si>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</si>
  <si>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</si>
  <si>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</si>
  <si>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</si>
  <si>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</si>
  <si>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</si>
  <si>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</si>
  <si>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</si>
  <si>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</si>
  <si>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</si>
  <si>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</si>
  <si>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</si>
  <si>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</si>
  <si>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</si>
  <si>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</si>
  <si>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</si>
  <si>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</si>
  <si>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</si>
  <si>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</si>
  <si>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</si>
  <si>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</si>
  <si>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</si>
  <si>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</si>
  <si>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</si>
  <si>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</si>
  <si>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</si>
  <si>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</si>
  <si>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</si>
  <si>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</si>
  <si>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</si>
  <si>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</si>
  <si>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</si>
  <si>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</si>
  <si>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</si>
  <si>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</si>
  <si>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</si>
  <si>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</si>
  <si>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</si>
  <si>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</si>
  <si>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</si>
  <si>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</si>
  <si>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</si>
  <si>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</si>
  <si>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</si>
  <si>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</si>
  <si>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</si>
  <si>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</si>
  <si>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</si>
  <si>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</si>
  <si>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</si>
  <si>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</si>
  <si>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</si>
  <si>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</si>
  <si>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</si>
  <si>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</si>
  <si>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</si>
  <si>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</si>
  <si>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</si>
  <si>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</si>
  <si>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</si>
  <si>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</si>
  <si>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</si>
  <si>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</si>
  <si>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</si>
  <si>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</si>
  <si>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</si>
  <si>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</si>
  <si>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</si>
  <si>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</si>
  <si>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</si>
  <si>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</si>
  <si>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</si>
  <si>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</si>
  <si>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</si>
  <si>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</si>
  <si>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</si>
  <si>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</si>
  <si>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</si>
  <si>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</si>
  <si>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</si>
  <si>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</si>
  <si>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</si>
  <si>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</si>
  <si>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</si>
  <si>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</si>
  <si>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</si>
  <si>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</si>
  <si>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</si>
  <si>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</si>
  <si>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</si>
  <si>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</si>
  <si>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</si>
  <si>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</si>
  <si>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</si>
  <si>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</si>
  <si>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</si>
  <si>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</si>
  <si>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</si>
  <si>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</si>
  <si>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</si>
  <si>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</si>
  <si>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</si>
  <si>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</si>
  <si>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</si>
  <si>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</si>
  <si>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</si>
  <si>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</si>
  <si>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</si>
  <si>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</si>
  <si>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</si>
  <si>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</si>
  <si>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</si>
  <si>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</si>
  <si>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</si>
  <si>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</si>
  <si>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</si>
  <si>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</si>
  <si>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</si>
  <si>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</si>
  <si>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</si>
  <si>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</si>
  <si>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</si>
  <si>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</si>
  <si>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</si>
  <si>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</si>
  <si>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</si>
  <si>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</si>
  <si>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</si>
  <si>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</si>
  <si>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</si>
  <si>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</si>
  <si>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</si>
  <si>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</si>
  <si>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</si>
  <si>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</si>
  <si>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</si>
  <si>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</si>
  <si>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</si>
  <si>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</si>
  <si>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</si>
  <si>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</si>
  <si>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</si>
  <si>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</si>
  <si>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</si>
  <si>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</si>
  <si>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</si>
  <si>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</si>
  <si>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</si>
  <si>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</si>
  <si>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</si>
  <si>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</si>
  <si>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</si>
  <si>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</si>
  <si>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</si>
  <si>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</si>
  <si>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</si>
  <si>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</si>
  <si>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</si>
  <si>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</si>
  <si>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</si>
  <si>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</si>
  <si>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</si>
  <si>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</si>
  <si>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</si>
  <si>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</si>
  <si>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</si>
  <si>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</si>
  <si>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</si>
  <si>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</si>
  <si>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</si>
  <si>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</si>
  <si>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</si>
  <si>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</si>
  <si>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</si>
  <si>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</si>
  <si>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</si>
  <si>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</si>
  <si>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</si>
  <si>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</si>
  <si>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</si>
  <si>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</si>
  <si>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</si>
  <si>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</si>
  <si>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</si>
  <si>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</si>
  <si>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</si>
  <si>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</si>
  <si>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</si>
  <si>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</si>
  <si>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</si>
  <si>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</si>
  <si>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</si>
  <si>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</si>
  <si>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</si>
  <si>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</si>
  <si>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</si>
  <si>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</si>
  <si>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</si>
  <si>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</si>
  <si>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</si>
  <si>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</si>
  <si>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</si>
  <si>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</si>
  <si>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</si>
  <si>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</si>
  <si>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</si>
  <si>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</si>
  <si>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</si>
  <si>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</si>
  <si>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</si>
  <si>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</si>
  <si>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</si>
  <si>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</si>
  <si>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</si>
  <si>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</si>
  <si>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</si>
  <si>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</si>
  <si>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</si>
  <si>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</si>
  <si>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</si>
  <si>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</si>
  <si>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</si>
  <si>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</si>
  <si>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</si>
  <si>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</si>
  <si>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</si>
  <si>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</si>
  <si>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</si>
  <si>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</si>
  <si>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</si>
  <si>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</si>
  <si>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</si>
  <si>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</si>
  <si>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</si>
  <si>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</si>
  <si>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</si>
  <si>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</si>
  <si>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</si>
  <si>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</si>
  <si>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</si>
  <si>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</si>
  <si>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</si>
  <si>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</si>
  <si>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</si>
  <si>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</si>
  <si>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</si>
  <si>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</si>
  <si>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</si>
  <si>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</si>
  <si>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</si>
  <si>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</si>
  <si>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</si>
  <si>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</si>
  <si>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</si>
  <si>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</si>
  <si>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</si>
  <si>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</si>
  <si>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</si>
  <si>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</si>
  <si>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</si>
  <si>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</si>
  <si>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</si>
  <si>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</si>
  <si>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</si>
  <si>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</si>
  <si>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</si>
  <si>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</si>
  <si>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</si>
  <si>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</si>
  <si>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</si>
  <si>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</si>
  <si>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</si>
  <si>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</si>
  <si>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</si>
  <si>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</si>
  <si>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</si>
  <si>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</si>
  <si>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</si>
  <si>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</si>
  <si>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</si>
  <si>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</si>
  <si>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</si>
  <si>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</si>
  <si>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</si>
  <si>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</si>
  <si>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</si>
  <si>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</si>
  <si>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</si>
  <si>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</si>
  <si>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</si>
  <si>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</si>
  <si>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</si>
  <si>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</si>
  <si>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</si>
  <si>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</si>
  <si>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</si>
  <si>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</si>
  <si>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</si>
  <si>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</si>
  <si>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</si>
  <si>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</si>
  <si>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</si>
  <si>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</si>
  <si>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</si>
  <si>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</si>
  <si>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</si>
  <si>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</si>
  <si>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</si>
  <si>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</si>
  <si>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</si>
  <si>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</si>
  <si>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</si>
  <si>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</si>
  <si>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</si>
  <si>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</si>
  <si>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</si>
  <si>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</si>
  <si>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</si>
  <si>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</si>
  <si>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</si>
  <si>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</si>
  <si>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</si>
  <si>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</si>
  <si>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</si>
  <si>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</si>
  <si>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</si>
  <si>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</si>
  <si>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</si>
  <si>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</si>
  <si>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</si>
  <si>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</si>
  <si>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</si>
  <si>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</si>
  <si>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</si>
  <si>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</si>
  <si>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</si>
  <si>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</si>
  <si>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</si>
  <si>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</si>
  <si>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</si>
  <si>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</si>
  <si>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</si>
  <si>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</si>
  <si>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</si>
  <si>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</si>
  <si>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</si>
  <si>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</si>
  <si>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</si>
  <si>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</si>
  <si>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</si>
  <si>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</si>
  <si>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</si>
  <si>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</si>
  <si>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</si>
  <si>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</si>
  <si>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</si>
  <si>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</si>
  <si>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</si>
  <si>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</si>
  <si>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</si>
  <si>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</si>
  <si>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</si>
  <si>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</si>
  <si>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</si>
  <si>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</si>
  <si>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</si>
  <si>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</si>
  <si>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</si>
  <si>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</si>
  <si>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</si>
  <si>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</si>
  <si>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</si>
  <si>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</si>
  <si>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</si>
  <si>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</si>
  <si>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</si>
  <si>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</si>
  <si>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</si>
  <si>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</si>
  <si>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</si>
  <si>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</si>
  <si>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</si>
  <si>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</si>
  <si>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</si>
  <si>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</si>
  <si>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</si>
  <si>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</si>
  <si>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</si>
  <si>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</si>
  <si>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</si>
  <si>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</si>
  <si>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</si>
  <si>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</si>
  <si>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</si>
  <si>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</si>
  <si>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</si>
  <si>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</si>
  <si>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</si>
  <si>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</si>
  <si>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</si>
  <si>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</si>
  <si>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</si>
  <si>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</si>
  <si>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</si>
  <si>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</si>
  <si>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</si>
  <si>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</si>
  <si>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</si>
  <si>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</si>
  <si>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</si>
  <si>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</si>
  <si>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</si>
  <si>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</si>
  <si>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</si>
  <si>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</si>
  <si>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</si>
  <si>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</si>
  <si>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</si>
  <si>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</si>
  <si>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</si>
  <si>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</si>
  <si>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</si>
  <si>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</si>
  <si>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</si>
  <si>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</si>
  <si>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</si>
  <si>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</si>
  <si>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</si>
  <si>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</si>
  <si>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</si>
  <si>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</si>
  <si>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</si>
  <si>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</si>
  <si>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</si>
  <si>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</si>
  <si>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</si>
  <si>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</si>
  <si>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</si>
  <si>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</si>
  <si>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</si>
  <si>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</si>
  <si>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</si>
  <si>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</si>
  <si>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</si>
  <si>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</si>
  <si>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</si>
  <si>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</si>
  <si>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</si>
  <si>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</si>
  <si>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</si>
  <si>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</si>
  <si>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</si>
  <si>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</si>
  <si>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</si>
  <si>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</si>
  <si>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</si>
  <si>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</si>
  <si>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</si>
  <si>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</si>
  <si>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</si>
  <si>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</si>
  <si>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</si>
  <si>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</si>
  <si>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</si>
  <si>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</si>
  <si>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</si>
  <si>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</si>
  <si>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</si>
  <si>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</si>
  <si>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</si>
  <si>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</si>
  <si>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</si>
  <si>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</si>
  <si>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</si>
  <si>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</si>
  <si>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</si>
  <si>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</si>
  <si>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</si>
  <si>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</si>
  <si>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</si>
  <si>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</si>
  <si>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</si>
  <si>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</si>
  <si>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</si>
  <si>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</si>
  <si>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</si>
  <si>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</si>
  <si>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</si>
  <si>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</si>
  <si>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</si>
  <si>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</si>
  <si>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</si>
  <si>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</si>
  <si>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</si>
  <si>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</si>
  <si>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</si>
  <si>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</si>
  <si>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</si>
  <si>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</si>
  <si>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</si>
  <si>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</si>
  <si>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</si>
  <si>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</si>
  <si>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</si>
  <si>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</si>
  <si>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</si>
  <si>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</si>
  <si>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</si>
  <si>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</si>
  <si>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</si>
  <si>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</si>
  <si>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</si>
  <si>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</si>
  <si>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</si>
  <si>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</si>
  <si>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</si>
  <si>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</si>
  <si>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</si>
  <si>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</si>
  <si>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</si>
  <si>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</si>
  <si>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</si>
  <si>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</si>
  <si>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</si>
  <si>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</si>
  <si>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</si>
  <si>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</si>
  <si>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</si>
  <si>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</si>
  <si>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</si>
  <si>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</si>
  <si>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</si>
  <si>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</si>
  <si>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</si>
  <si>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</si>
  <si>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</si>
  <si>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</si>
  <si>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</si>
  <si>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</si>
  <si>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</si>
  <si>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</si>
  <si>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</si>
  <si>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</si>
  <si>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</si>
  <si>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</si>
  <si>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</si>
  <si>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</si>
  <si>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</si>
  <si>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</si>
  <si>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</si>
  <si>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</si>
  <si>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</si>
  <si>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</si>
  <si>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</si>
  <si>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</si>
  <si>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</si>
  <si>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</si>
  <si>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</si>
  <si>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</si>
  <si>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</si>
  <si>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</si>
  <si>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</si>
  <si>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</si>
  <si>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</si>
  <si>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</si>
  <si>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</si>
  <si>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</si>
  <si>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</si>
  <si>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</si>
  <si>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</si>
  <si>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</si>
  <si>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</si>
  <si>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</si>
  <si>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</si>
  <si>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</si>
  <si>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</si>
  <si>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</si>
  <si>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</si>
  <si>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</si>
  <si>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</si>
  <si>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</si>
  <si>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</si>
  <si>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</si>
  <si>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</si>
  <si>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</si>
  <si>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</si>
  <si>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</si>
  <si>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</si>
  <si>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</si>
  <si>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</si>
  <si>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</si>
  <si>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</si>
  <si>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</si>
  <si>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</si>
  <si>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</si>
  <si>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</si>
  <si>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</si>
  <si>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</si>
  <si>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</si>
  <si>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</si>
  <si>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</si>
  <si>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</si>
  <si>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</si>
  <si>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</si>
  <si>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</si>
  <si>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</si>
  <si>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</si>
  <si>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</si>
  <si>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</si>
  <si>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</si>
  <si>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</si>
  <si>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</si>
  <si>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</si>
  <si>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</si>
  <si>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</si>
  <si>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</si>
  <si>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</si>
  <si>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</si>
  <si>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</si>
  <si>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</si>
  <si>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</si>
  <si>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</si>
  <si>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</si>
  <si>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</si>
  <si>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</si>
  <si>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</si>
  <si>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</si>
  <si>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</si>
  <si>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</si>
  <si>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</si>
  <si>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</si>
  <si>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</si>
  <si>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</si>
  <si>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</si>
  <si>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</si>
  <si>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</si>
  <si>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</si>
  <si>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</si>
  <si>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</si>
  <si>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</si>
  <si>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</si>
  <si>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</si>
  <si>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</si>
  <si>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</si>
  <si>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</si>
  <si>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</si>
  <si>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</si>
  <si>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</si>
  <si>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</si>
  <si>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</si>
  <si>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</si>
  <si>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</si>
  <si>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</si>
  <si>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</si>
  <si>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</si>
  <si>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</si>
  <si>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</si>
  <si>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</si>
  <si>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</si>
  <si>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</si>
  <si>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</si>
  <si>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</si>
  <si>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</si>
  <si>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</si>
  <si>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</si>
  <si>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</si>
  <si>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</si>
  <si>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</si>
  <si>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</si>
  <si>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</si>
  <si>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</si>
  <si>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</si>
  <si>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</si>
  <si>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</si>
  <si>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</si>
  <si>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</si>
  <si>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</si>
  <si>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</si>
  <si>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</si>
  <si>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</si>
  <si>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</si>
  <si>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</si>
  <si>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</si>
  <si>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</si>
  <si>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</si>
  <si>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</si>
  <si>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</si>
  <si>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</si>
  <si>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</si>
  <si>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</si>
  <si>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</si>
  <si>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</si>
  <si>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</si>
  <si>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</si>
  <si>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</si>
  <si>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</si>
  <si>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</si>
  <si>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</si>
  <si>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</si>
  <si>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</si>
  <si>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</si>
  <si>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</si>
  <si>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</si>
  <si>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</si>
  <si>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</si>
  <si>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</si>
  <si>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</si>
  <si>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</si>
  <si>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</si>
  <si>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</si>
  <si>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</si>
  <si>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</si>
  <si>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</si>
  <si>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</si>
  <si>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</si>
  <si>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</si>
  <si>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</si>
  <si>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</si>
  <si>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</si>
  <si>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</si>
  <si>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</si>
  <si>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</si>
  <si>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</si>
  <si>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</si>
  <si>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</si>
  <si>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</si>
  <si>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</si>
  <si>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</si>
  <si>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</si>
  <si>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</si>
  <si>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</si>
  <si>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</si>
  <si>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</si>
  <si>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</si>
  <si>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</si>
  <si>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</si>
  <si>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</si>
  <si>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</si>
  <si>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</si>
  <si>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</si>
  <si>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</si>
  <si>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</si>
  <si>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</si>
  <si>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</si>
  <si>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</si>
  <si>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</si>
  <si>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</si>
  <si>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</si>
  <si>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</si>
  <si>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</si>
  <si>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</si>
  <si>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</si>
  <si>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</si>
  <si>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</si>
  <si>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</si>
  <si>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</si>
  <si>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</si>
  <si>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</si>
  <si>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</si>
  <si>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</si>
  <si>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</si>
  <si>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</si>
  <si>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</si>
  <si>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</si>
  <si>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</si>
  <si>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</si>
  <si>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</si>
  <si>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</si>
  <si>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</si>
  <si>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</si>
  <si>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</si>
  <si>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</si>
  <si>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</si>
  <si>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</si>
  <si>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</si>
  <si>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</si>
  <si>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</si>
  <si>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</si>
  <si>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</si>
  <si>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</si>
  <si>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</si>
  <si>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</si>
  <si>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</si>
  <si>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</si>
  <si>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</si>
  <si>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</si>
  <si>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</si>
  <si>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</si>
  <si>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</si>
  <si>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</si>
  <si>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</si>
  <si>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</si>
  <si>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</si>
  <si>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</si>
  <si>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</si>
  <si>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</si>
  <si>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</si>
  <si>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</si>
  <si>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</si>
  <si>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</si>
  <si>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</si>
  <si>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</si>
  <si>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</si>
  <si>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</si>
  <si>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</si>
  <si>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</si>
  <si>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</si>
  <si>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</si>
  <si>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</si>
  <si>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</si>
  <si>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</si>
  <si>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</si>
  <si>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</si>
  <si>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</si>
  <si>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</si>
  <si>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</si>
  <si>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</si>
  <si>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</si>
  <si>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</si>
  <si>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</si>
  <si>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</si>
  <si>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</si>
  <si>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</si>
  <si>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</si>
  <si>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</si>
  <si>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</si>
  <si>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</si>
  <si>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</si>
  <si>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</si>
  <si>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</si>
  <si>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</si>
  <si>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</si>
  <si>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</si>
  <si>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</si>
  <si>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</si>
  <si>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</si>
  <si>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</si>
  <si>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</si>
  <si>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</si>
  <si>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</si>
  <si>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</si>
  <si>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</si>
  <si>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</si>
  <si>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</si>
  <si>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</si>
  <si>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</si>
  <si>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</si>
  <si>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</si>
  <si>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</si>
  <si>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</si>
  <si>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</si>
  <si>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</si>
  <si>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</si>
  <si>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</si>
  <si>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</si>
  <si>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</si>
  <si>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</si>
  <si>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</si>
  <si>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</si>
  <si>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</si>
  <si>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</si>
  <si>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</si>
  <si>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</si>
  <si>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</si>
  <si>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</si>
  <si>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</si>
  <si>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</si>
  <si>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</si>
  <si>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</si>
  <si>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</si>
  <si>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</si>
  <si>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</si>
  <si>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</si>
  <si>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</si>
  <si>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</si>
  <si>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</si>
  <si>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</si>
  <si>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</si>
  <si>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</si>
  <si>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</si>
  <si>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</si>
  <si>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</si>
  <si>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</si>
  <si>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</si>
  <si>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</si>
  <si>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</si>
  <si>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</si>
  <si>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</si>
  <si>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</si>
  <si>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</si>
  <si>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</si>
  <si>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</si>
  <si>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</si>
  <si>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</si>
  <si>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</si>
  <si>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</si>
  <si>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</si>
  <si>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</si>
  <si>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</si>
  <si>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</si>
  <si>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</si>
  <si>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</si>
  <si>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</si>
  <si>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</si>
  <si>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</si>
  <si>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</si>
  <si>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</si>
  <si>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</si>
  <si>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</si>
  <si>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</si>
  <si>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</si>
  <si>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</si>
  <si>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</si>
  <si>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</si>
  <si>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</si>
  <si>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</si>
  <si>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</si>
  <si>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</si>
  <si>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</si>
  <si>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</si>
  <si>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</si>
  <si>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</si>
  <si>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</si>
  <si>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</si>
  <si>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</si>
  <si>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</si>
  <si>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</si>
  <si>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</si>
  <si>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</si>
  <si>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</si>
  <si>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</si>
  <si>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</si>
  <si>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</si>
  <si>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</si>
  <si>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</si>
  <si>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</si>
  <si>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</si>
  <si>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</si>
  <si>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</si>
  <si>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</si>
  <si>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</si>
  <si>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</si>
  <si>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</si>
  <si>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</si>
  <si>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</si>
  <si>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</si>
  <si>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</si>
  <si>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</si>
  <si>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</si>
  <si>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</si>
  <si>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</si>
  <si>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</si>
  <si>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</si>
  <si>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</si>
  <si>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</si>
  <si>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</si>
  <si>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</si>
  <si>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</si>
  <si>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</si>
  <si>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</si>
  <si>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</si>
  <si>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</si>
  <si>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</si>
  <si>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</si>
  <si>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</si>
  <si>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</si>
  <si>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</si>
  <si>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</si>
  <si>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</si>
  <si>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</si>
  <si>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</si>
  <si>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</si>
  <si>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</si>
  <si>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</si>
  <si>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</si>
  <si>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</si>
  <si>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</si>
  <si>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</si>
  <si>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</si>
  <si>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</si>
  <si>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</si>
  <si>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</si>
  <si>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</si>
  <si>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</si>
  <si>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</si>
  <si>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</si>
  <si>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</si>
  <si>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</si>
  <si>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</si>
  <si>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</si>
  <si>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</si>
  <si>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</si>
  <si>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</si>
  <si>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</si>
  <si>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</si>
  <si>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</si>
  <si>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</si>
  <si>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</si>
  <si>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</si>
  <si>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</si>
  <si>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</si>
  <si>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</si>
  <si>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</si>
  <si>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</si>
  <si>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</si>
  <si>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</si>
  <si>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</si>
  <si>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</si>
  <si>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</si>
  <si>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</si>
  <si>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</si>
  <si>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</si>
  <si>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</si>
  <si>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</si>
  <si>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</si>
  <si>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</si>
  <si>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</si>
  <si>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</si>
  <si>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</si>
  <si>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</si>
  <si>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</si>
  <si>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</si>
  <si>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</si>
  <si>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</si>
  <si>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</si>
  <si>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</si>
  <si>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</si>
  <si>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</si>
  <si>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</si>
  <si>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</si>
  <si>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</si>
  <si>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</si>
  <si>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</si>
  <si>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</si>
  <si>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</si>
  <si>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</si>
  <si>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</si>
  <si>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</si>
  <si>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</si>
  <si>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</si>
  <si>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</si>
  <si>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</si>
  <si>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</si>
  <si>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</si>
  <si>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</si>
  <si>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</si>
  <si>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</si>
  <si>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</si>
  <si>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</si>
  <si>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</si>
  <si>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</si>
  <si>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</si>
  <si>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</si>
  <si>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</si>
  <si>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</si>
  <si>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</si>
  <si>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</si>
  <si>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</si>
  <si>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</si>
  <si>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</si>
  <si>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</si>
  <si>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</si>
  <si>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</si>
  <si>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</si>
  <si>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</si>
  <si>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</si>
  <si>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</si>
  <si>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</si>
  <si>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</si>
  <si>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</si>
  <si>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</si>
  <si>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</si>
  <si>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</si>
  <si>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</si>
  <si>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</si>
  <si>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</si>
  <si>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</si>
  <si>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</si>
  <si>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</si>
  <si>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</si>
  <si>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</si>
  <si>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</si>
  <si>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</si>
  <si>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</si>
  <si>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</si>
  <si>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</si>
  <si>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</si>
  <si>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</si>
  <si>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</si>
  <si>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</si>
  <si>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</si>
  <si>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</si>
  <si>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</si>
  <si>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</si>
  <si>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</si>
  <si>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</si>
  <si>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</si>
  <si>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</si>
  <si>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</si>
  <si>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</si>
  <si>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</si>
  <si>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</si>
  <si>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</si>
  <si>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</si>
  <si>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</si>
  <si>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</si>
  <si>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</si>
  <si>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</si>
  <si>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</si>
  <si>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</si>
  <si>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</si>
  <si>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</si>
  <si>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</si>
  <si>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</si>
  <si>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</si>
  <si>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</si>
  <si>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</si>
  <si>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</si>
  <si>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</si>
  <si>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</si>
  <si>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</si>
  <si>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</si>
  <si>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</si>
  <si>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</si>
  <si>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</si>
  <si>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</si>
  <si>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</si>
  <si>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</si>
  <si>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</si>
  <si>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</si>
  <si>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</si>
  <si>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</si>
  <si>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</si>
  <si>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</si>
  <si>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</si>
  <si>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</si>
  <si>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</si>
  <si>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</si>
  <si>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</si>
  <si>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</si>
  <si>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</si>
  <si>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</si>
  <si>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</si>
  <si>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</si>
  <si>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</si>
  <si>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</si>
  <si>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</si>
  <si>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</si>
  <si>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</si>
  <si>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</si>
  <si>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</si>
  <si>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</si>
  <si>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</si>
  <si>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</si>
  <si>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</si>
  <si>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</si>
  <si>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</si>
  <si>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</si>
  <si>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</si>
  <si>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</si>
  <si>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</si>
  <si>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</si>
  <si>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</si>
  <si>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</si>
  <si>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</si>
  <si>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</si>
  <si>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</si>
  <si>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</si>
  <si>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</si>
  <si>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</si>
  <si>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</si>
  <si>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</si>
  <si>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</si>
  <si>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</si>
  <si>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</si>
  <si>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</si>
  <si>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</si>
  <si>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</si>
  <si>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</si>
  <si>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</si>
  <si>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</si>
  <si>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</si>
  <si>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</si>
  <si>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</si>
  <si>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</si>
  <si>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</si>
  <si>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</si>
  <si>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</si>
  <si>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</si>
  <si>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</si>
  <si>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</si>
  <si>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</si>
  <si>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</si>
  <si>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</si>
  <si>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</si>
  <si>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</si>
  <si>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</si>
  <si>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</si>
  <si>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</si>
  <si>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</si>
  <si>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</si>
  <si>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</si>
  <si>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</si>
  <si>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</si>
  <si>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</si>
  <si>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</si>
  <si>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</si>
  <si>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</si>
  <si>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</si>
  <si>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</si>
  <si>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</si>
  <si>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</si>
  <si>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</si>
  <si>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</si>
  <si>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</si>
  <si>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</si>
  <si>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</si>
  <si>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</si>
  <si>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</si>
  <si>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</si>
  <si>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</si>
  <si>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</si>
  <si>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</si>
  <si>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</si>
  <si>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</si>
  <si>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</si>
  <si>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</si>
  <si>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</si>
  <si>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</si>
  <si>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</si>
  <si>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</si>
  <si>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</si>
  <si>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</si>
  <si>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</si>
  <si>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</si>
  <si>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</si>
  <si>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</si>
  <si>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</si>
  <si>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</si>
  <si>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</si>
  <si>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</si>
  <si>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</si>
  <si>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</si>
  <si>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</si>
  <si>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</si>
  <si>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</si>
  <si>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</si>
  <si>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</si>
  <si>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</si>
  <si>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</si>
  <si>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</si>
  <si>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</si>
  <si>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</si>
  <si>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</si>
  <si>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</si>
  <si>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</si>
  <si>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</si>
  <si>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</si>
  <si>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</si>
  <si>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</si>
  <si>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</si>
  <si>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</si>
  <si>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</si>
  <si>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</si>
  <si>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</si>
  <si>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</si>
  <si>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</si>
  <si>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</si>
  <si>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</si>
  <si>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</si>
  <si>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</si>
  <si>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</si>
  <si>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</si>
  <si>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</si>
  <si>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</si>
  <si>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</si>
  <si>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</si>
  <si>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</si>
  <si>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</si>
  <si>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</si>
  <si>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</si>
  <si>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</si>
  <si>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</si>
  <si>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</si>
  <si>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</si>
  <si>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</si>
  <si>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</si>
  <si>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</si>
  <si>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</si>
  <si>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</si>
  <si>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</si>
  <si>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</si>
  <si>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</si>
  <si>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</si>
  <si>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</si>
  <si>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</si>
  <si>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</si>
  <si>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</si>
  <si>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</si>
  <si>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</si>
  <si>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</si>
  <si>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</si>
  <si>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</si>
  <si>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</si>
  <si>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</si>
  <si>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</si>
  <si>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</si>
  <si>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</si>
  <si>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</si>
  <si>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</si>
  <si>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</si>
  <si>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</si>
  <si>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</si>
  <si>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</si>
  <si>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</si>
  <si>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</si>
  <si>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</si>
  <si>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</si>
  <si>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</si>
  <si>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</si>
  <si>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</si>
  <si>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</si>
  <si>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</si>
  <si>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</si>
  <si>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</si>
  <si>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</si>
  <si>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</si>
  <si>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</si>
  <si>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</si>
  <si>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</si>
  <si>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</si>
  <si>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</si>
  <si>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</si>
  <si>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</si>
  <si>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</si>
  <si>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</si>
  <si>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</si>
  <si>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</si>
  <si>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</si>
  <si>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</si>
  <si>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</si>
  <si>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</si>
  <si>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</si>
  <si>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</si>
  <si>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</si>
  <si>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</si>
  <si>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</si>
  <si>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</si>
  <si>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</si>
  <si>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</si>
  <si>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</si>
  <si>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</si>
  <si>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</si>
  <si>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</si>
  <si>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</si>
  <si>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</si>
  <si>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</si>
  <si>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</si>
  <si>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</si>
  <si>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</si>
  <si>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</si>
  <si>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</si>
  <si>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</si>
  <si>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</si>
  <si>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</si>
  <si>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</si>
  <si>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</si>
  <si>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</si>
  <si>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</si>
  <si>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</si>
  <si>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</si>
  <si>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</si>
  <si>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</si>
  <si>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</si>
  <si>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</si>
  <si>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</si>
  <si>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</si>
  <si>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</si>
  <si>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</si>
  <si>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</si>
  <si>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</si>
  <si>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</si>
  <si>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</si>
  <si>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</si>
  <si>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</si>
  <si>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</si>
  <si>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</si>
  <si>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</si>
  <si>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</si>
  <si>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</si>
  <si>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</si>
  <si>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</si>
  <si>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</si>
  <si>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</si>
  <si>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</si>
  <si>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</si>
  <si>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</si>
  <si>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</si>
  <si>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</si>
  <si>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</si>
  <si>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</si>
  <si>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</si>
  <si>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</si>
  <si>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</si>
  <si>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</si>
  <si>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</si>
  <si>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</si>
  <si>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</si>
  <si>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</si>
  <si>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</si>
  <si>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</si>
  <si>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</si>
  <si>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</si>
  <si>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</si>
  <si>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</si>
  <si>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</si>
  <si>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</si>
  <si>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</si>
  <si>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</si>
  <si>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</si>
  <si>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</si>
  <si>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</si>
  <si>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</si>
  <si>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</si>
  <si>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</si>
  <si>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</si>
  <si>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</si>
  <si>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</si>
  <si>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</si>
  <si>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</si>
  <si>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</si>
  <si>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</si>
  <si>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</si>
  <si>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</si>
  <si>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</si>
  <si>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</si>
  <si>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</si>
  <si>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</si>
  <si>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</si>
  <si>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</si>
  <si>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</si>
  <si>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</si>
  <si>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</si>
  <si>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</si>
  <si>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</si>
  <si>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</si>
  <si>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</si>
  <si>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</si>
  <si>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</si>
  <si>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</si>
  <si>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</si>
  <si>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</si>
  <si>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</si>
  <si>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</si>
  <si>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</si>
  <si>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</si>
  <si>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</si>
  <si>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</si>
  <si>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</si>
  <si>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</si>
  <si>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</si>
  <si>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</si>
  <si>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</si>
  <si>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</si>
  <si>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</si>
  <si>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</si>
  <si>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</si>
  <si>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</si>
  <si>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</si>
  <si>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</si>
  <si>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</si>
  <si>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</si>
  <si>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</si>
  <si>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</si>
  <si>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</si>
  <si>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</si>
  <si>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</si>
  <si>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</si>
  <si>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</si>
  <si>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</si>
  <si>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</si>
  <si>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</si>
  <si>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</si>
  <si>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</si>
  <si>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</si>
  <si>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</si>
  <si>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</si>
  <si>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</si>
  <si>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</si>
  <si>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</si>
  <si>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</si>
  <si>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</si>
  <si>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</si>
  <si>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</si>
  <si>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</si>
  <si>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</si>
  <si>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</si>
  <si>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</si>
  <si>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</si>
  <si>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</si>
  <si>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</si>
  <si>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</si>
  <si>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</si>
  <si>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</si>
  <si>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</si>
  <si>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</si>
  <si>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</si>
  <si>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</si>
  <si>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</si>
  <si>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</si>
  <si>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</si>
  <si>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</si>
  <si>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</si>
  <si>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</si>
  <si>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</si>
  <si>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</si>
  <si>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</si>
  <si>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</si>
  <si>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</si>
  <si>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</si>
  <si>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</si>
  <si>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</si>
  <si>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</si>
  <si>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</si>
  <si>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</si>
  <si>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</si>
  <si>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</si>
  <si>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</si>
  <si>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</si>
  <si>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</si>
  <si>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</si>
  <si>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</si>
  <si>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</si>
  <si>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</si>
  <si>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</si>
  <si>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</si>
  <si>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</si>
  <si>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</si>
  <si>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</si>
  <si>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</si>
  <si>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</si>
  <si>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</si>
  <si>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</si>
  <si>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</si>
  <si>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</si>
  <si>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</si>
  <si>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</si>
  <si>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</si>
  <si>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</si>
  <si>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</si>
  <si>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</si>
  <si>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</si>
  <si>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</si>
  <si>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</si>
  <si>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</si>
  <si>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</si>
  <si>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</si>
  <si>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</si>
  <si>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</si>
  <si>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</si>
  <si>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</si>
  <si>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</si>
  <si>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</si>
  <si>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</si>
  <si>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</si>
  <si>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</si>
  <si>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</si>
  <si>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</si>
  <si>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</si>
  <si>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</si>
  <si>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</si>
  <si>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</si>
  <si>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</si>
  <si>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</si>
  <si>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</si>
  <si>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</si>
  <si>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</si>
  <si>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</si>
  <si>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</si>
  <si>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</si>
  <si>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</si>
  <si>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</si>
  <si>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</si>
  <si>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</si>
  <si>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</si>
  <si>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</si>
  <si>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</si>
  <si>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</si>
  <si>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</si>
  <si>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</si>
  <si>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</si>
  <si>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</si>
  <si>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</si>
  <si>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</si>
  <si>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</si>
  <si>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</si>
  <si>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</si>
  <si>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</si>
  <si>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</si>
  <si>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</si>
  <si>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</si>
  <si>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</si>
  <si>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</si>
  <si>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</si>
  <si>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</si>
  <si>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</si>
  <si>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</si>
  <si>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</si>
  <si>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</si>
  <si>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</si>
  <si>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</si>
  <si>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</si>
  <si>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</si>
  <si>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</si>
  <si>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</si>
  <si>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</si>
  <si>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</si>
  <si>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</si>
  <si>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</si>
  <si>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</si>
  <si>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</si>
  <si>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</si>
  <si>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</si>
  <si>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</si>
  <si>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</si>
  <si>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</si>
  <si>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</si>
  <si>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</si>
  <si>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</si>
  <si>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</si>
  <si>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</si>
  <si>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</si>
  <si>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</si>
  <si>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</si>
  <si>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</si>
  <si>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</si>
  <si>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</si>
  <si>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</si>
  <si>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</si>
  <si>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</si>
  <si>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</si>
  <si>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</si>
  <si>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</si>
  <si>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</si>
  <si>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</si>
  <si>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</si>
  <si>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</si>
  <si>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</si>
  <si>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</si>
  <si>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</si>
  <si>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</si>
  <si>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</si>
  <si>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</si>
  <si>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</si>
  <si>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</si>
  <si>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</si>
  <si>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</si>
  <si>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</si>
  <si>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</si>
  <si>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</si>
  <si>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</si>
  <si>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</si>
  <si>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</si>
  <si>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</si>
  <si>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</si>
  <si>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</si>
  <si>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</si>
  <si>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</si>
  <si>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</si>
  <si>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</si>
  <si>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</si>
  <si>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</si>
  <si>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</si>
  <si>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</si>
  <si>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</si>
  <si>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</si>
  <si>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</si>
  <si>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</si>
  <si>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</si>
  <si>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</si>
  <si>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</si>
  <si>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</si>
  <si>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</si>
  <si>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</si>
  <si>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</si>
  <si>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</si>
  <si>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</si>
  <si>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</si>
  <si>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</si>
  <si>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</si>
  <si>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</si>
  <si>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</si>
  <si>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</si>
  <si>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</si>
  <si>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</si>
  <si>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</si>
  <si>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</si>
  <si>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</si>
  <si>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</si>
  <si>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</si>
  <si>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</si>
  <si>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</si>
  <si>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</si>
  <si>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</si>
  <si>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</si>
  <si>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</si>
  <si>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</si>
  <si>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</si>
  <si>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</si>
  <si>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</si>
  <si>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</si>
  <si>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</si>
  <si>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</si>
  <si>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</si>
  <si>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</si>
  <si>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</si>
  <si>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</si>
  <si>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</si>
  <si>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</si>
  <si>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</si>
  <si>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</si>
  <si>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</si>
  <si>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</si>
  <si>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</si>
  <si>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</si>
  <si>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</si>
  <si>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</si>
  <si>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</si>
  <si>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</si>
  <si>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</si>
  <si>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</si>
  <si>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</si>
  <si>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</si>
  <si>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</si>
  <si>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</si>
  <si>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</si>
  <si>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</si>
  <si>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</si>
  <si>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</si>
  <si>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</si>
  <si>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</si>
  <si>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</si>
  <si>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</si>
  <si>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</si>
  <si>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</si>
  <si>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</si>
  <si>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</si>
  <si>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</si>
  <si>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</si>
  <si>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</si>
  <si>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</si>
  <si>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</si>
  <si>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</si>
  <si>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</si>
  <si>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</si>
  <si>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</si>
  <si>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</si>
  <si>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</si>
  <si>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</si>
  <si>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</si>
  <si>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</si>
  <si>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</si>
  <si>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</si>
  <si>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</si>
  <si>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</si>
  <si>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</si>
  <si>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</si>
  <si>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</si>
  <si>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</si>
  <si>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</si>
  <si>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</si>
  <si>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</si>
  <si>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</si>
  <si>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</si>
  <si>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</si>
  <si>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</si>
  <si>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</si>
  <si>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</si>
  <si>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</si>
  <si>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</si>
  <si>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</si>
  <si>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</si>
  <si>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</si>
  <si>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</si>
  <si>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</si>
  <si>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</si>
  <si>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</si>
  <si>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</si>
  <si>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</si>
  <si>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</si>
  <si>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</si>
  <si>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</si>
  <si>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</si>
  <si>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</si>
  <si>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</si>
  <si>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</si>
  <si>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</si>
  <si>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</si>
  <si>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</si>
  <si>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</si>
  <si>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</si>
  <si>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</si>
  <si>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</si>
  <si>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</si>
  <si>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</si>
  <si>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</si>
  <si>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</si>
  <si>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</si>
  <si>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</si>
  <si>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</si>
  <si>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</si>
  <si>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</si>
  <si>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</si>
  <si>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</si>
  <si>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</si>
  <si>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</si>
  <si>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</si>
  <si>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</si>
  <si>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</si>
  <si>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</si>
  <si>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</si>
  <si>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</si>
  <si>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</si>
  <si>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</si>
  <si>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</si>
  <si>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</si>
  <si>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</si>
  <si>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</si>
  <si>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</si>
  <si>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</si>
  <si>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</si>
  <si>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</si>
  <si>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</si>
  <si>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</si>
  <si>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</si>
  <si>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</si>
  <si>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</si>
  <si>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</si>
  <si>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</si>
  <si>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</si>
  <si>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</si>
  <si>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</si>
  <si>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</si>
  <si>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</si>
  <si>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</si>
  <si>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</si>
  <si>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</si>
  <si>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</si>
  <si>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</si>
  <si>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</si>
  <si>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</si>
  <si>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</si>
  <si>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</si>
  <si>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</si>
  <si>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</si>
  <si>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</si>
  <si>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</si>
  <si>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</si>
  <si>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</si>
  <si>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</si>
  <si>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</si>
  <si>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</si>
  <si>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</si>
  <si>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</si>
  <si>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</si>
  <si>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</si>
  <si>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</si>
  <si>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</si>
  <si>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</si>
  <si>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</si>
  <si>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</si>
  <si>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</si>
  <si>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</si>
  <si>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</si>
  <si>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</si>
  <si>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</si>
  <si>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</si>
  <si>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</si>
  <si>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</si>
  <si>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</si>
  <si>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</si>
  <si>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</si>
  <si>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</si>
  <si>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</si>
  <si>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</si>
  <si>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</si>
  <si>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</si>
  <si>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</si>
  <si>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</si>
  <si>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</si>
  <si>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</si>
  <si>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</si>
  <si>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</si>
  <si>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</si>
  <si>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</si>
  <si>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</si>
  <si>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</si>
  <si>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</si>
  <si>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</si>
  <si>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</si>
  <si>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</si>
  <si>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</si>
  <si>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</si>
  <si>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</si>
  <si>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</si>
  <si>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</si>
  <si>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</si>
  <si>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</si>
  <si>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</si>
  <si>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</si>
  <si>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</si>
  <si>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</si>
  <si>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</si>
  <si>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</si>
  <si>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</si>
  <si>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</si>
  <si>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</si>
  <si>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</si>
  <si>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</si>
  <si>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</si>
  <si>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</si>
  <si>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</si>
  <si>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</si>
  <si>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</si>
  <si>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</si>
  <si>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</si>
  <si>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</si>
  <si>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</si>
  <si>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</si>
  <si>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</si>
  <si>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</si>
  <si>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</si>
  <si>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</si>
  <si>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</si>
  <si>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</si>
  <si>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</si>
  <si>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</si>
  <si>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</si>
  <si>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</si>
  <si>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</si>
  <si>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</si>
  <si>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</si>
  <si>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</si>
  <si>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</si>
  <si>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</si>
  <si>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</si>
  <si>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</si>
  <si>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</si>
  <si>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</si>
  <si>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</si>
  <si>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</si>
  <si>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</si>
  <si>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</si>
  <si>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</si>
  <si>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</si>
  <si>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</si>
  <si>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</si>
  <si>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</si>
  <si>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</si>
  <si>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</si>
  <si>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</si>
  <si>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</si>
  <si>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</si>
  <si>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</si>
  <si>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</si>
  <si>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</si>
  <si>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</si>
  <si>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</si>
  <si>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</si>
  <si>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</si>
  <si>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</si>
  <si>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</si>
  <si>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</si>
  <si>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</si>
  <si>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</si>
  <si>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</si>
  <si>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</si>
  <si>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</si>
  <si>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</si>
  <si>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</si>
  <si>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</si>
  <si>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</si>
  <si>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</si>
  <si>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</si>
  <si>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</si>
  <si>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</si>
  <si>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</si>
  <si>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</si>
  <si>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</si>
  <si>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</si>
  <si>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</si>
  <si>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</si>
  <si>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</si>
  <si>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</si>
  <si>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</si>
  <si>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</si>
  <si>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</si>
  <si>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</si>
  <si>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</si>
  <si>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</si>
  <si>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</si>
  <si>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</si>
  <si>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</si>
  <si>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</si>
  <si>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</si>
  <si>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</si>
  <si>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</si>
  <si>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</si>
  <si>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</si>
  <si>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</si>
  <si>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</si>
  <si>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</si>
  <si>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</si>
  <si>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</si>
  <si>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</si>
  <si>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</si>
  <si>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</si>
  <si>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</si>
  <si>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</si>
  <si>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</si>
  <si>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</si>
  <si>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</si>
  <si>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</si>
  <si>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</si>
  <si>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</si>
  <si>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</si>
  <si>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</si>
  <si>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</si>
  <si>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</si>
  <si>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</si>
  <si>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</si>
  <si>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</si>
  <si>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</si>
  <si>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</si>
  <si>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</si>
  <si>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</si>
  <si>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</si>
  <si>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</si>
  <si>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</si>
  <si>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</si>
  <si>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</si>
  <si>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</si>
  <si>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</si>
  <si>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</si>
  <si>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</si>
  <si>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</si>
  <si>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</si>
  <si>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</si>
  <si>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</si>
  <si>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</si>
  <si>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</si>
  <si>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</si>
  <si>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</si>
  <si>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</si>
  <si>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</si>
  <si>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</si>
  <si>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</si>
  <si>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</si>
  <si>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</si>
  <si>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</si>
  <si>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</si>
  <si>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</si>
  <si>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</si>
  <si>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</si>
  <si>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</si>
  <si>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</si>
  <si>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</si>
  <si>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</si>
  <si>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</si>
  <si>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</si>
  <si>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</si>
  <si>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</si>
  <si>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</si>
  <si>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</si>
  <si>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</si>
  <si>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</si>
  <si>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</si>
  <si>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</si>
  <si>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</si>
  <si>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</si>
  <si>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</si>
  <si>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</si>
  <si>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</si>
  <si>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</si>
  <si>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</si>
  <si>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</si>
  <si>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</si>
  <si>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</si>
  <si>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</si>
  <si>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</si>
  <si>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</si>
  <si>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</si>
  <si>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</si>
  <si>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</si>
  <si>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</si>
  <si>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</si>
  <si>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</si>
  <si>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</si>
  <si>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</si>
  <si>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</si>
  <si>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</si>
  <si>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</si>
  <si>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</si>
  <si>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</si>
  <si>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</si>
  <si>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</si>
  <si>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</si>
  <si>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</si>
  <si>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</si>
  <si>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</si>
  <si>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</si>
  <si>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</si>
  <si>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</si>
  <si>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</si>
  <si>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</si>
  <si>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</si>
  <si>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</si>
  <si>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</si>
  <si>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</si>
  <si>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</si>
  <si>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</si>
  <si>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</si>
  <si>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</si>
  <si>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</si>
  <si>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</si>
  <si>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</si>
  <si>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</si>
  <si>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</si>
  <si>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</si>
  <si>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</si>
  <si>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</si>
  <si>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</si>
  <si>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</si>
  <si>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</si>
  <si>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</si>
  <si>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</si>
  <si>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</si>
  <si>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</si>
  <si>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</si>
  <si>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</si>
  <si>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</si>
  <si>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</si>
  <si>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</si>
  <si>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</si>
  <si>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</si>
  <si>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</si>
  <si>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</si>
  <si>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</si>
  <si>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</si>
  <si>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</si>
  <si>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</si>
  <si>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</si>
  <si>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</si>
  <si>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</si>
  <si>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</si>
  <si>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</si>
  <si>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</si>
  <si>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</si>
  <si>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</si>
  <si>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</si>
  <si>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</si>
  <si>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</si>
  <si>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</si>
  <si>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</si>
  <si>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</si>
  <si>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</si>
  <si>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</si>
  <si>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</si>
  <si>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</si>
  <si>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</si>
  <si>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</si>
  <si>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</si>
  <si>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</si>
  <si>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</si>
  <si>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</si>
  <si>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</si>
  <si>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</si>
  <si>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</si>
  <si>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</si>
  <si>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</si>
  <si>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</si>
  <si>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</si>
  <si>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</si>
  <si>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</si>
  <si>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</si>
  <si>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</si>
  <si>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</si>
  <si>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</si>
  <si>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</si>
  <si>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</si>
  <si>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</si>
  <si>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</si>
  <si>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</si>
  <si>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</si>
  <si>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</si>
  <si>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</si>
  <si>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</si>
  <si>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</si>
  <si>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</si>
  <si>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</si>
  <si>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</si>
  <si>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</si>
  <si>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</si>
  <si>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</si>
  <si>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</si>
  <si>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</si>
  <si>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</si>
  <si>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</si>
  <si>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</si>
  <si>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</si>
  <si>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</si>
  <si>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</si>
  <si>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</si>
  <si>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</si>
  <si>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</si>
  <si>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</si>
  <si>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</si>
  <si>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</si>
  <si>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</si>
  <si>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</si>
  <si>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</si>
  <si>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</si>
  <si>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</si>
  <si>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</si>
  <si>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</si>
  <si>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</si>
  <si>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</si>
  <si>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</si>
  <si>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</si>
  <si>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</si>
  <si>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</si>
  <si>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</si>
  <si>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</si>
  <si>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</si>
  <si>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</si>
  <si>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</si>
  <si>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</si>
  <si>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</si>
  <si>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</si>
  <si>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</si>
  <si>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</si>
  <si>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</si>
  <si>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</si>
  <si>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</si>
  <si>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</si>
  <si>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</si>
  <si>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</si>
  <si>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</si>
  <si>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</si>
  <si>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</si>
  <si>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</si>
  <si>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</si>
  <si>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</si>
  <si>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</si>
  <si>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</si>
  <si>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</si>
  <si>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</si>
  <si>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</si>
  <si>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</si>
  <si>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</si>
  <si>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</si>
  <si>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</si>
  <si>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</si>
  <si>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</si>
  <si>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</si>
  <si>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</si>
  <si>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</si>
  <si>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</si>
  <si>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</si>
  <si>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</si>
  <si>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</si>
  <si>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</si>
  <si>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</si>
  <si>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</si>
  <si>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</si>
  <si>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</si>
  <si>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</si>
  <si>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</si>
  <si>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</si>
  <si>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</si>
  <si>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</si>
  <si>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</si>
  <si>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</si>
  <si>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</si>
  <si>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</si>
  <si>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</si>
  <si>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</si>
  <si>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</si>
  <si>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</si>
  <si>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</si>
  <si>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</si>
  <si>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</si>
  <si>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</si>
  <si>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</si>
  <si>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</si>
  <si>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</si>
  <si>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</si>
  <si>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</si>
  <si>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</si>
  <si>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</si>
  <si>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</si>
  <si>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</si>
  <si>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</si>
  <si>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</si>
  <si>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</si>
  <si>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</si>
  <si>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</si>
  <si>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</si>
  <si>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</si>
  <si>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</si>
  <si>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</si>
  <si>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</si>
  <si>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</si>
  <si>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</si>
  <si>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</si>
  <si>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</si>
  <si>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</si>
  <si>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</si>
  <si>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</si>
  <si>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</si>
  <si>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</si>
  <si>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</si>
  <si>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</si>
  <si>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</si>
  <si>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</si>
  <si>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</si>
  <si>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</si>
  <si>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</si>
  <si>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</si>
  <si>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</si>
  <si>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</si>
  <si>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</si>
  <si>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</si>
  <si>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</si>
  <si>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</si>
  <si>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</si>
  <si>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</si>
  <si>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</si>
  <si>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</si>
  <si>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</si>
  <si>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</si>
  <si>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</si>
  <si>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</si>
  <si>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</si>
  <si>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</si>
  <si>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</si>
  <si>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</si>
  <si>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</si>
  <si>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</si>
  <si>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</si>
  <si>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</si>
  <si>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</si>
  <si>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</si>
  <si>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</si>
  <si>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</si>
  <si>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</si>
  <si>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</si>
  <si>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</si>
  <si>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</si>
  <si>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</si>
  <si>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</si>
  <si>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</si>
  <si>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</si>
  <si>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</si>
  <si>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</si>
  <si>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</si>
  <si>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</si>
  <si>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</si>
  <si>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</si>
  <si>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</si>
  <si>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</si>
  <si>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</si>
  <si>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</si>
  <si>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</si>
  <si>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</si>
  <si>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</si>
  <si>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</si>
  <si>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</si>
  <si>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</si>
  <si>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</si>
  <si>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</si>
  <si>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</si>
  <si>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</si>
  <si>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</si>
  <si>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</si>
  <si>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</si>
  <si>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</si>
  <si>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</si>
  <si>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</si>
  <si>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</si>
  <si>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</si>
  <si>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</si>
  <si>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</si>
  <si>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</si>
  <si>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</si>
  <si>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</si>
  <si>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</si>
  <si>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</si>
  <si>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</si>
  <si>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</si>
  <si>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</si>
  <si>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</si>
  <si>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</si>
  <si>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</si>
  <si>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</si>
  <si>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</si>
  <si>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</si>
  <si>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</si>
  <si>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</si>
  <si>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</si>
  <si>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</si>
  <si>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</si>
  <si>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</si>
  <si>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</si>
  <si>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</si>
  <si>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</si>
  <si>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</si>
  <si>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</si>
  <si>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</si>
  <si>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</si>
  <si>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</si>
  <si>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</si>
  <si>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</si>
  <si>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</si>
  <si>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</si>
  <si>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</si>
  <si>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</si>
  <si>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</si>
  <si>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</si>
  <si>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</si>
  <si>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</si>
  <si>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</si>
  <si>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</si>
  <si>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</si>
  <si>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</si>
  <si>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</si>
  <si>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</si>
  <si>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</si>
  <si>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</si>
  <si>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</si>
  <si>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</si>
  <si>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</si>
  <si>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</si>
  <si>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</si>
  <si>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</si>
  <si>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</si>
  <si>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</si>
  <si>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</si>
  <si>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</si>
  <si>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</si>
  <si>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</si>
  <si>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</si>
  <si>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</si>
  <si>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</si>
  <si>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</si>
  <si>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</si>
  <si>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</si>
  <si>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</si>
  <si>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</si>
  <si>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</si>
  <si>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</si>
  <si>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</si>
  <si>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</si>
  <si>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</si>
  <si>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</si>
  <si>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</si>
  <si>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</si>
  <si>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</si>
  <si>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</si>
  <si>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</si>
  <si>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</si>
  <si>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</si>
  <si>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</si>
  <si>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</si>
  <si>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</si>
  <si>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</si>
  <si>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</si>
  <si>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</si>
  <si>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</si>
  <si>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</si>
  <si>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</si>
  <si>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</si>
  <si>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</si>
  <si>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</si>
  <si>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</si>
  <si>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</si>
  <si>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</si>
  <si>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</si>
  <si>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</si>
  <si>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</si>
  <si>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</si>
  <si>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</si>
  <si>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</si>
  <si>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</si>
  <si>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</si>
  <si>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</si>
  <si>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</si>
  <si>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</si>
  <si>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</si>
  <si>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</si>
  <si>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</si>
  <si>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</si>
  <si>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</si>
  <si>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</si>
  <si>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</si>
  <si>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</si>
  <si>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</si>
  <si>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</si>
  <si>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</si>
  <si>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</si>
  <si>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</si>
  <si>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</si>
  <si>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</si>
  <si>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</si>
  <si>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</si>
  <si>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</si>
  <si>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</si>
  <si>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</si>
  <si>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</si>
  <si>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</si>
  <si>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</si>
  <si>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</si>
  <si>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</si>
  <si>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</si>
  <si>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</si>
  <si>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</si>
  <si>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</si>
  <si>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</si>
  <si>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</si>
  <si>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</si>
  <si>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</si>
  <si>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</si>
  <si>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</si>
  <si>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</si>
  <si>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</si>
  <si>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</si>
  <si>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</si>
  <si>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</si>
  <si>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</si>
  <si>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</si>
  <si>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</si>
  <si>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</si>
  <si>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</si>
  <si>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</si>
  <si>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</si>
  <si>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</si>
  <si>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</si>
  <si>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</si>
  <si>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</si>
  <si>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</si>
  <si>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</si>
  <si>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</si>
  <si>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</si>
  <si>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</si>
  <si>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</si>
  <si>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</si>
  <si>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</si>
  <si>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</si>
  <si>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</si>
  <si>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</si>
  <si>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</si>
  <si>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</si>
  <si>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</si>
  <si>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</si>
  <si>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</si>
  <si>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</si>
  <si>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</si>
  <si>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</si>
  <si>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</si>
  <si>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</si>
  <si>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</si>
  <si>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</si>
  <si>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</si>
  <si>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</si>
  <si>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</si>
  <si>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</si>
  <si>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</si>
  <si>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</si>
  <si>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</si>
  <si>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</si>
  <si>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</si>
  <si>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</si>
  <si>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</si>
  <si>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</si>
  <si>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</si>
  <si>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</si>
  <si>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</si>
  <si>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</si>
  <si>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</si>
  <si>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</si>
  <si>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</si>
  <si>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</si>
  <si>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</si>
  <si>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</si>
  <si>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</si>
  <si>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</si>
  <si>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</si>
  <si>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</si>
  <si>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</si>
  <si>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</si>
  <si>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</si>
  <si>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</si>
  <si>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</si>
  <si>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</si>
  <si>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</si>
  <si>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</si>
  <si>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</si>
  <si>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</si>
  <si>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</si>
  <si>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</si>
  <si>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</si>
  <si>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</si>
  <si>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</si>
  <si>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</si>
  <si>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</si>
  <si>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</si>
  <si>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</si>
  <si>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</si>
  <si>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</si>
  <si>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</si>
  <si>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</si>
  <si>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</si>
  <si>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</si>
  <si>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</si>
  <si>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</si>
  <si>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</si>
  <si>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</si>
  <si>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</si>
  <si>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</si>
  <si>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</si>
  <si>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</si>
  <si>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</si>
  <si>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</si>
  <si>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</si>
  <si>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</si>
  <si>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</si>
  <si>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</si>
  <si>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</si>
  <si>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</si>
  <si>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</si>
  <si>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</si>
  <si>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</si>
  <si>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</si>
  <si>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</si>
  <si>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</si>
  <si>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</si>
  <si>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</si>
  <si>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</si>
  <si>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</si>
  <si>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</si>
  <si>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</si>
  <si>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</si>
  <si>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</si>
  <si>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</si>
  <si>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</si>
  <si>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</si>
  <si>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</si>
  <si>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</si>
  <si>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</si>
  <si>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</si>
  <si>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</si>
  <si>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</si>
  <si>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</si>
  <si>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</si>
  <si>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</si>
  <si>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</si>
  <si>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</si>
  <si>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</si>
  <si>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</si>
  <si>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</si>
  <si>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</si>
  <si>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</si>
  <si>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</si>
  <si>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</si>
  <si>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</si>
  <si>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</si>
  <si>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</si>
  <si>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</si>
  <si>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</si>
  <si>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</si>
  <si>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</si>
  <si>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</si>
  <si>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</si>
  <si>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</si>
  <si>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</si>
  <si>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</si>
  <si>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</si>
  <si>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</si>
  <si>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</si>
  <si>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</si>
  <si>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</si>
  <si>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</si>
  <si>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</si>
  <si>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</si>
  <si>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</si>
  <si>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</si>
  <si>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</si>
  <si>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</si>
  <si>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</si>
  <si>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</si>
  <si>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</si>
  <si>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</si>
  <si>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</si>
  <si>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</si>
  <si>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</si>
  <si>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</si>
  <si>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</si>
  <si>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</si>
  <si>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</si>
  <si>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</si>
  <si>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</si>
  <si>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</si>
  <si>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</si>
  <si>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</si>
  <si>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</si>
  <si>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</si>
  <si>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</si>
  <si>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</si>
  <si>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</si>
  <si>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</si>
  <si>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</si>
  <si>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</si>
  <si>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</si>
  <si>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</si>
  <si>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</si>
  <si>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</si>
  <si>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</si>
  <si>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</si>
  <si>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</si>
  <si>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</si>
  <si>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</si>
  <si>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</si>
  <si>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</si>
  <si>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</si>
  <si>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</si>
  <si>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</si>
  <si>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</si>
  <si>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</si>
  <si>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</si>
  <si>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</si>
  <si>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</si>
  <si>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</si>
  <si>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</si>
  <si>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</si>
  <si>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</si>
  <si>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</si>
  <si>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</si>
  <si>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</si>
  <si>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</si>
  <si>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</si>
  <si>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</si>
  <si>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</si>
  <si>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</si>
  <si>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</si>
  <si>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</si>
  <si>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</si>
  <si>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</si>
  <si>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</si>
  <si>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</si>
  <si>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</si>
  <si>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</si>
  <si>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</si>
  <si>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</si>
  <si>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</si>
  <si>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</si>
  <si>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</si>
  <si>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</si>
  <si>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</si>
  <si>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</si>
  <si>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</si>
  <si>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</si>
  <si>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</si>
  <si>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</si>
  <si>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</si>
  <si>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</si>
  <si>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</si>
  <si>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</si>
  <si>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</si>
  <si>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</si>
  <si>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</si>
  <si>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</si>
  <si>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</si>
  <si>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</si>
  <si>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</si>
  <si>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</si>
  <si>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</si>
  <si>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</si>
  <si>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</si>
  <si>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</si>
  <si>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</si>
  <si>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</si>
  <si>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</si>
  <si>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</si>
  <si>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</si>
  <si>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</si>
  <si>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</si>
  <si>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</si>
  <si>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</si>
  <si>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</si>
  <si>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</si>
  <si>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</si>
  <si>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</si>
  <si>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</si>
  <si>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</si>
  <si>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</si>
  <si>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</si>
  <si>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</si>
  <si>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</si>
  <si>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</si>
  <si>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</si>
  <si>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</si>
  <si>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</si>
  <si>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</si>
  <si>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</si>
  <si>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</si>
  <si>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</si>
  <si>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</si>
  <si>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</si>
  <si>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</si>
  <si>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</si>
  <si>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</si>
  <si>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</si>
  <si>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</si>
  <si>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</si>
  <si>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</si>
  <si>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</si>
  <si>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</si>
  <si>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</si>
  <si>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</si>
  <si>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</si>
  <si>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</si>
  <si>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</si>
  <si>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</si>
  <si>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</si>
  <si>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</si>
  <si>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</si>
  <si>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</si>
  <si>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</si>
  <si>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</si>
  <si>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</si>
  <si>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</si>
  <si>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</si>
  <si>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</si>
  <si>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</si>
  <si>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</si>
  <si>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</si>
  <si>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</si>
  <si>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</si>
  <si>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</si>
  <si>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</si>
  <si>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</si>
  <si>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</si>
  <si>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</si>
  <si>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</si>
  <si>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</si>
  <si>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</si>
  <si>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</si>
  <si>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</si>
  <si>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</si>
  <si>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</si>
  <si>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</si>
  <si>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</si>
  <si>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</si>
  <si>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</si>
  <si>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</si>
  <si>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</si>
  <si>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</si>
  <si>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</si>
  <si>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</si>
  <si>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</si>
  <si>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</si>
  <si>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</si>
  <si>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</si>
  <si>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</si>
  <si>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</si>
  <si>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</si>
  <si>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</si>
  <si>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</si>
  <si>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</si>
  <si>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</si>
  <si>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</si>
  <si>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</si>
  <si>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</si>
  <si>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</si>
  <si>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</si>
  <si>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</si>
  <si>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</si>
  <si>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</si>
  <si>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</si>
  <si>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</si>
  <si>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</si>
  <si>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</si>
  <si>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</si>
  <si>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</si>
  <si>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</si>
  <si>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</si>
  <si>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</si>
  <si>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</si>
  <si>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</si>
  <si>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</si>
  <si>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</si>
  <si>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</si>
  <si>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</si>
  <si>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</si>
  <si>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</si>
  <si>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</si>
  <si>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</si>
  <si>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</si>
  <si>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</si>
  <si>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</si>
  <si>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</si>
  <si>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</si>
  <si>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</si>
  <si>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</si>
  <si>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</si>
  <si>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</si>
  <si>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</si>
  <si>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</si>
  <si>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</si>
  <si>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</si>
  <si>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</si>
  <si>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</si>
  <si>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</si>
  <si>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</si>
  <si>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</si>
  <si>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</si>
  <si>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</si>
  <si>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</si>
  <si>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</si>
  <si>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</si>
  <si>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</si>
  <si>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</si>
  <si>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</si>
  <si>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</si>
  <si>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</si>
  <si>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</si>
  <si>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</si>
  <si>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</si>
  <si>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</si>
  <si>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</si>
  <si>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</si>
  <si>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</si>
  <si>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</si>
  <si>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</si>
  <si>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</si>
  <si>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</si>
  <si>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</si>
  <si>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</si>
  <si>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</si>
  <si>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</si>
  <si>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</si>
  <si>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</si>
  <si>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</si>
  <si>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</si>
  <si>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</si>
  <si>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</si>
  <si>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</si>
  <si>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</si>
  <si>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</si>
  <si>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</si>
  <si>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</si>
  <si>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</si>
  <si>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</si>
  <si>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</si>
  <si>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</si>
  <si>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</si>
  <si>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</si>
  <si>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</si>
  <si>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</si>
  <si>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</si>
  <si>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</si>
  <si>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</si>
  <si>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</si>
  <si>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</si>
  <si>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</si>
  <si>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</si>
  <si>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</si>
  <si>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</si>
  <si>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</si>
  <si>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</si>
  <si>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</si>
  <si>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</si>
  <si>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</si>
  <si>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</si>
  <si>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</si>
  <si>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</si>
  <si>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</si>
  <si>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</si>
  <si>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</si>
  <si>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</si>
  <si>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</si>
  <si>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</si>
  <si>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</si>
  <si>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</si>
  <si>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</si>
  <si>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</si>
  <si>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</si>
  <si>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</si>
  <si>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</si>
  <si>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</si>
  <si>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</si>
  <si>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</si>
  <si>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</si>
  <si>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</si>
  <si>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</si>
  <si>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</si>
  <si>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</si>
  <si>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</si>
  <si>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</si>
  <si>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</si>
  <si>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</si>
  <si>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</si>
  <si>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</si>
  <si>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</si>
  <si>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</si>
  <si>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</si>
  <si>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</si>
  <si>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</si>
  <si>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</si>
  <si>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</si>
  <si>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</si>
  <si>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</si>
  <si>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</si>
  <si>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</si>
  <si>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</si>
  <si>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</si>
  <si>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</si>
  <si>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</si>
  <si>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</si>
  <si>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</si>
  <si>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</si>
  <si>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</si>
  <si>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</si>
  <si>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</si>
  <si>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</si>
  <si>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</si>
  <si>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</si>
  <si>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</si>
  <si>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</si>
  <si>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</si>
  <si>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</si>
  <si>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</si>
  <si>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</si>
  <si>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</si>
  <si>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</si>
  <si>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</si>
  <si>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</si>
  <si>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</si>
  <si>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</si>
  <si>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</si>
  <si>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</si>
  <si>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</si>
  <si>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</si>
  <si>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</si>
  <si>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</si>
  <si>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</si>
  <si>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</si>
  <si>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</si>
  <si>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</si>
  <si>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</si>
  <si>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</si>
  <si>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</si>
  <si>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</si>
  <si>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</si>
  <si>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</si>
  <si>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</si>
  <si>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</si>
  <si>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</si>
  <si>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</si>
  <si>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</si>
  <si>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</si>
  <si>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</si>
  <si>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</si>
  <si>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</si>
  <si>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</si>
  <si>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</si>
  <si>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</si>
  <si>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</si>
  <si>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</si>
  <si>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</si>
  <si>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</si>
  <si>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</si>
  <si>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</si>
  <si>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</si>
  <si>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</si>
  <si>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</si>
  <si>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</si>
  <si>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</si>
  <si>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</si>
  <si>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</si>
  <si>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</si>
  <si>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</si>
  <si>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</si>
  <si>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</si>
  <si>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</si>
  <si>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</si>
  <si>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</si>
  <si>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</si>
  <si>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</si>
  <si>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</si>
  <si>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</si>
  <si>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</si>
  <si>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</si>
  <si>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</si>
  <si>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</si>
  <si>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</si>
  <si>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</si>
  <si>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</si>
  <si>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</si>
  <si>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</si>
  <si>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</si>
  <si>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</si>
  <si>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</si>
  <si>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</si>
  <si>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</si>
  <si>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</si>
  <si>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</si>
  <si>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</si>
  <si>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</si>
  <si>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</si>
  <si>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</si>
  <si>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</si>
  <si>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</si>
  <si>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</si>
  <si>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</si>
  <si>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</si>
  <si>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</si>
  <si>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</si>
  <si>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</si>
  <si>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</si>
  <si>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</si>
  <si>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</si>
  <si>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</si>
  <si>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</si>
  <si>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</si>
  <si>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</si>
  <si>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</si>
  <si>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</si>
  <si>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</si>
  <si>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</si>
  <si>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</si>
  <si>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</si>
  <si>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</si>
  <si>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</si>
  <si>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</si>
  <si>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</si>
  <si>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</si>
  <si>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</si>
  <si>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</si>
  <si>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</si>
  <si>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</si>
  <si>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</si>
  <si>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</si>
  <si>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</si>
  <si>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</si>
  <si>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</si>
  <si>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</si>
  <si>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</si>
  <si>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</si>
  <si>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</si>
  <si>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</si>
  <si>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</si>
  <si>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</si>
  <si>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</si>
  <si>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</si>
  <si>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</si>
  <si>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</si>
  <si>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</si>
  <si>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</si>
  <si>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</si>
  <si>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</si>
  <si>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</si>
  <si>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</si>
  <si>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</si>
  <si>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</si>
  <si>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</si>
  <si>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</si>
  <si>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</si>
  <si>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</si>
  <si>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</si>
  <si>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</si>
  <si>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</si>
  <si>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</si>
  <si>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</si>
  <si>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</si>
  <si>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</si>
  <si>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</si>
  <si>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</si>
  <si>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</si>
  <si>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</si>
  <si>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</si>
  <si>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</si>
  <si>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</si>
  <si>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</si>
  <si>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</si>
  <si>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</si>
  <si>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</si>
  <si>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</si>
  <si>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</si>
  <si>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</si>
  <si>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</si>
  <si>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</si>
  <si>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</si>
  <si>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</si>
  <si>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</si>
  <si>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</si>
  <si>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</si>
  <si>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</si>
  <si>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</si>
  <si>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</si>
  <si>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</si>
  <si>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</si>
  <si>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</si>
  <si>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</si>
  <si>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</si>
  <si>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</si>
  <si>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</si>
  <si>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</si>
  <si>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</si>
  <si>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</si>
  <si>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</si>
  <si>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</si>
  <si>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</si>
  <si>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</si>
  <si>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</si>
  <si>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</si>
  <si>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</si>
  <si>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</si>
  <si>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</si>
  <si>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</si>
  <si>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</si>
  <si>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</si>
  <si>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</si>
  <si>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</si>
  <si>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</si>
  <si>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</si>
  <si>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</si>
  <si>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</si>
  <si>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</si>
  <si>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</si>
  <si>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</si>
  <si>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</si>
  <si>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</si>
  <si>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</si>
  <si>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</si>
  <si>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</si>
  <si>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</si>
  <si>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</si>
  <si>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</si>
  <si>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</si>
  <si>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</si>
  <si>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</si>
  <si>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</si>
  <si>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</si>
  <si>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</si>
  <si>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</si>
  <si>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</si>
  <si>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</si>
  <si>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</si>
  <si>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</si>
  <si>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</si>
  <si>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</si>
  <si>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</si>
  <si>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</si>
  <si>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</si>
  <si>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</si>
  <si>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</si>
  <si>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</si>
  <si>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</si>
  <si>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</si>
  <si>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</si>
  <si>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</si>
  <si>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</si>
  <si>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</si>
  <si>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</si>
  <si>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</si>
  <si>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</si>
  <si>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</si>
  <si>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</si>
  <si>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</si>
  <si>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</si>
  <si>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</si>
  <si>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</si>
  <si>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</si>
  <si>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</si>
  <si>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</si>
  <si>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</si>
  <si>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</si>
  <si>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</si>
  <si>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</si>
  <si>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</si>
  <si>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</si>
  <si>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</si>
  <si>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</si>
  <si>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</si>
  <si>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</si>
  <si>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</si>
  <si>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</si>
  <si>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</si>
  <si>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</si>
  <si>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</si>
  <si>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</si>
  <si>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</si>
  <si>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</si>
  <si>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</si>
  <si>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</si>
  <si>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</si>
  <si>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</si>
  <si>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</si>
  <si>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</si>
  <si>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</si>
  <si>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</si>
  <si>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</si>
  <si>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</si>
  <si>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</si>
  <si>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</si>
  <si>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</si>
  <si>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</si>
  <si>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</si>
  <si>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</si>
  <si>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</si>
  <si>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</si>
  <si>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</si>
  <si>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</si>
  <si>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</si>
  <si>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</si>
  <si>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</si>
  <si>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</si>
  <si>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</si>
  <si>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</si>
  <si>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</si>
  <si>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</si>
  <si>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</si>
  <si>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</si>
  <si>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</si>
  <si>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</si>
  <si>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</si>
  <si>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</si>
  <si>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</si>
  <si>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</si>
  <si>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</si>
  <si>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</si>
  <si>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</si>
  <si>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</si>
  <si>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</si>
  <si>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</si>
  <si>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</si>
  <si>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</si>
  <si>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</si>
  <si>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</si>
  <si>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</si>
  <si>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</si>
  <si>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</si>
  <si>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</si>
  <si>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</si>
  <si>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</si>
  <si>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</si>
  <si>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</si>
  <si>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</si>
  <si>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</si>
  <si>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</si>
  <si>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</si>
  <si>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</si>
  <si>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</si>
  <si>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</si>
  <si>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</si>
  <si>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</si>
  <si>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</si>
  <si>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</si>
  <si>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</si>
  <si>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</si>
  <si>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</si>
  <si>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</si>
  <si>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</si>
  <si>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</si>
  <si>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</si>
  <si>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</si>
  <si>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</si>
  <si>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</si>
  <si>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</si>
  <si>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</si>
  <si>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</si>
  <si>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</si>
  <si>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</si>
  <si>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</si>
  <si>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</si>
  <si>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</si>
  <si>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</si>
  <si>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</si>
  <si>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</si>
  <si>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</si>
  <si>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</si>
  <si>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</si>
  <si>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</si>
  <si>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</si>
  <si>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</si>
  <si>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</si>
  <si>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</si>
  <si>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</si>
  <si>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</si>
  <si>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</si>
  <si>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</si>
  <si>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</si>
  <si>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</si>
  <si>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</si>
  <si>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</si>
  <si>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</si>
  <si>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</si>
  <si>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</si>
  <si>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</si>
  <si>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</si>
  <si>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</si>
  <si>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</si>
  <si>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</si>
  <si>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</si>
  <si>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</si>
  <si>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</si>
  <si>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</si>
  <si>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</si>
  <si>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</si>
  <si>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</si>
  <si>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</si>
  <si>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</si>
  <si>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</si>
  <si>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</si>
  <si>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</si>
  <si>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</si>
  <si>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</si>
  <si>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</si>
  <si>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</si>
  <si>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</si>
  <si>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</si>
  <si>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</si>
  <si>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</si>
  <si>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</si>
  <si>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</si>
  <si>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</si>
  <si>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</si>
  <si>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</si>
  <si>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</si>
  <si>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</si>
  <si>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</si>
  <si>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</si>
  <si>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</si>
  <si>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</si>
  <si>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</si>
  <si>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</si>
  <si>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</si>
  <si>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</si>
  <si>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</si>
  <si>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</si>
  <si>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</si>
  <si>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</si>
  <si>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</si>
  <si>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</si>
  <si>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</si>
  <si>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</si>
  <si>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</si>
  <si>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</si>
  <si>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</si>
  <si>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</si>
  <si>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</si>
  <si>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</si>
  <si>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</si>
  <si>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</si>
  <si>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</si>
  <si>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</si>
  <si>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</si>
  <si>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</si>
  <si>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</si>
  <si>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</si>
  <si>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</si>
  <si>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</si>
  <si>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</si>
  <si>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</si>
  <si>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</si>
  <si>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</si>
  <si>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</si>
  <si>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</si>
  <si>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</si>
  <si>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</si>
  <si>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</si>
  <si>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</si>
  <si>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</si>
  <si>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</si>
  <si>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</si>
  <si>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</si>
  <si>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</si>
  <si>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</si>
  <si>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</si>
  <si>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</si>
  <si>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</si>
  <si>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</si>
  <si>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</si>
  <si>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</si>
  <si>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</si>
  <si>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</si>
  <si>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</si>
  <si>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</si>
  <si>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</si>
  <si>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</si>
  <si>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</si>
  <si>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</si>
  <si>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</si>
  <si>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</si>
  <si>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</si>
  <si>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</si>
  <si>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</si>
  <si>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</si>
  <si>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</si>
  <si>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</si>
  <si>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</si>
  <si>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</si>
  <si>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</si>
  <si>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</si>
  <si>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</si>
  <si>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</si>
  <si>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</si>
  <si>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</si>
  <si>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</si>
  <si>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</si>
  <si>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</si>
  <si>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</si>
  <si>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</si>
  <si>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</si>
  <si>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</si>
  <si>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</si>
  <si>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</si>
  <si>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</si>
  <si>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</si>
  <si>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</si>
  <si>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</si>
  <si>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</si>
  <si>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</si>
  <si>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</si>
  <si>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</si>
  <si>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</si>
  <si>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</si>
  <si>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</si>
  <si>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</si>
  <si>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</si>
  <si>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</si>
  <si>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</si>
  <si>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</si>
  <si>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</si>
  <si>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</si>
  <si>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</si>
  <si>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</si>
  <si>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</si>
  <si>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</si>
  <si>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</si>
  <si>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</si>
  <si>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</si>
  <si>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</si>
  <si>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</si>
  <si>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</si>
  <si>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</si>
  <si>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</si>
  <si>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</si>
  <si>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</si>
  <si>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</si>
  <si>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</si>
  <si>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</si>
  <si>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</si>
  <si>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</si>
  <si>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</si>
  <si>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</si>
  <si>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</si>
  <si>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</si>
  <si>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</si>
  <si>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</si>
  <si>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</si>
  <si>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</si>
  <si>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</si>
  <si>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</si>
  <si>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</si>
  <si>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</si>
  <si>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</si>
  <si>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</si>
  <si>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</si>
  <si>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</si>
  <si>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</si>
  <si>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</si>
  <si>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</si>
  <si>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</si>
  <si>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</si>
  <si>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</si>
  <si>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</si>
  <si>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</si>
  <si>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</si>
  <si>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</si>
  <si>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</si>
  <si>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</si>
  <si>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</si>
  <si>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</si>
  <si>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</si>
  <si>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</si>
  <si>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</si>
  <si>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</si>
  <si>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</si>
  <si>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</si>
  <si>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</si>
  <si>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</si>
  <si>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</si>
  <si>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</si>
  <si>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</si>
  <si>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</si>
  <si>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</si>
  <si>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</si>
  <si>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</si>
  <si>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</si>
  <si>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</si>
  <si>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</si>
  <si>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</si>
  <si>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</si>
  <si>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</si>
  <si>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</si>
  <si>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</si>
  <si>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</si>
  <si>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</si>
  <si>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</si>
  <si>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</si>
  <si>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</si>
  <si>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</si>
  <si>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</si>
  <si>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</si>
  <si>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</si>
  <si>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</si>
  <si>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</si>
  <si>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</si>
  <si>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</si>
  <si>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</si>
  <si>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</si>
  <si>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</si>
  <si>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</si>
  <si>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</si>
  <si>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</si>
  <si>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</si>
  <si>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</si>
  <si>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</si>
  <si>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</si>
  <si>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</si>
  <si>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</si>
  <si>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</si>
  <si>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</si>
  <si>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</si>
  <si>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</si>
  <si>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</si>
  <si>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</si>
  <si>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</si>
  <si>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</si>
  <si>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</si>
  <si>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</si>
  <si>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</si>
  <si>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</si>
  <si>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</si>
  <si>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</si>
  <si>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</si>
  <si>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</si>
  <si>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</si>
  <si>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</si>
  <si>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</si>
  <si>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</si>
  <si>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</si>
  <si>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</si>
  <si>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</si>
  <si>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</si>
  <si>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</si>
  <si>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</si>
  <si>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</si>
  <si>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</si>
  <si>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</si>
  <si>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</si>
  <si>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</si>
  <si>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</si>
  <si>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</si>
  <si>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</si>
  <si>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</si>
  <si>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</si>
  <si>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</si>
  <si>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</si>
  <si>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</si>
  <si>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</si>
  <si>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</si>
  <si>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</si>
  <si>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</si>
  <si>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</si>
  <si>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</si>
  <si>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</si>
  <si>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</si>
  <si>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</si>
  <si>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</si>
  <si>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</si>
  <si>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</si>
  <si>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</si>
  <si>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</si>
  <si>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</si>
  <si>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</si>
  <si>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</si>
  <si>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</si>
  <si>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</si>
  <si>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</si>
  <si>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</si>
  <si>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</si>
  <si>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</si>
  <si>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</si>
  <si>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</si>
  <si>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</si>
  <si>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</si>
  <si>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</si>
  <si>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</si>
  <si>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</si>
  <si>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</si>
  <si>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</si>
  <si>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</si>
  <si>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</si>
  <si>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</si>
  <si>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</si>
  <si>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</si>
  <si>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</si>
  <si>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</si>
  <si>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</si>
  <si>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</si>
  <si>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</si>
  <si>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</si>
  <si>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</si>
  <si>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</si>
  <si>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</si>
  <si>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</si>
  <si>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</si>
  <si>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</si>
  <si>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</si>
  <si>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</si>
  <si>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</si>
  <si>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</si>
  <si>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</si>
  <si>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</si>
  <si>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</si>
  <si>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</si>
  <si>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</si>
  <si>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</si>
  <si>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</si>
  <si>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</si>
  <si>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</si>
  <si>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</si>
  <si>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</si>
  <si>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</si>
  <si>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</si>
  <si>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</si>
  <si>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</si>
  <si>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</si>
  <si>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</si>
  <si>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</si>
  <si>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</si>
  <si>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</si>
  <si>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</si>
  <si>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</si>
  <si>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</si>
  <si>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</si>
  <si>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</si>
  <si>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</si>
  <si>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</si>
  <si>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</si>
  <si>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</si>
  <si>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</si>
  <si>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</si>
  <si>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</si>
  <si>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</si>
  <si>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</si>
  <si>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</si>
  <si>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</si>
  <si>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</si>
  <si>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</si>
  <si>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</si>
  <si>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</si>
  <si>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</si>
  <si>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</si>
  <si>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</si>
  <si>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</si>
  <si>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</si>
  <si>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</si>
  <si>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</si>
  <si>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</si>
  <si>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</si>
  <si>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</si>
  <si>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</si>
  <si>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</si>
  <si>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</si>
  <si>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</si>
  <si>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</si>
  <si>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</si>
  <si>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</si>
  <si>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</si>
  <si>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</si>
  <si>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</si>
  <si>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</si>
  <si>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</si>
  <si>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</si>
  <si>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</si>
  <si>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</si>
  <si>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</si>
  <si>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</si>
  <si>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</si>
  <si>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</si>
  <si>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</si>
  <si>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</si>
  <si>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</si>
  <si>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</si>
  <si>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</si>
  <si>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</si>
  <si>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</si>
  <si>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</si>
  <si>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</si>
  <si>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</si>
  <si>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</si>
  <si>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</si>
  <si>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</si>
  <si>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</si>
  <si>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</si>
  <si>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</si>
  <si>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</si>
  <si>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</si>
  <si>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</si>
  <si>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</si>
  <si>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</si>
  <si>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</si>
  <si>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</si>
  <si>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</si>
  <si>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</si>
  <si>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</si>
  <si>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</si>
  <si>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</si>
  <si>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</si>
  <si>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</si>
  <si>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</si>
  <si>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</si>
  <si>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</si>
  <si>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</si>
  <si>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</si>
  <si>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</si>
  <si>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</si>
  <si>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</si>
  <si>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</si>
  <si>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</si>
  <si>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</si>
  <si>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</si>
  <si>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</si>
  <si>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</si>
  <si>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</si>
  <si>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</si>
  <si>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</si>
  <si>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</si>
  <si>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</si>
  <si>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</si>
  <si>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</si>
  <si>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</si>
  <si>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</si>
  <si>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</si>
  <si>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</si>
  <si>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</si>
  <si>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</si>
  <si>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</si>
  <si>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</si>
  <si>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</si>
  <si>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</si>
  <si>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</si>
  <si>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</si>
  <si>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</si>
  <si>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</si>
  <si>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</si>
  <si>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</si>
  <si>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</si>
  <si>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</si>
  <si>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</si>
  <si>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</si>
  <si>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</si>
  <si>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</si>
  <si>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</si>
  <si>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</si>
  <si>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</si>
  <si>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</si>
  <si>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</si>
  <si>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</si>
  <si>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</si>
  <si>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</si>
  <si>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</si>
  <si>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</si>
  <si>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</si>
  <si>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</si>
  <si>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</si>
  <si>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</si>
  <si>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</si>
  <si>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</si>
  <si>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</si>
  <si>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</si>
  <si>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</si>
  <si>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</si>
  <si>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</si>
  <si>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</si>
  <si>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</si>
  <si>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</si>
  <si>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</si>
  <si>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</si>
  <si>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</si>
  <si>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</si>
  <si>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</si>
  <si>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</si>
  <si>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</si>
  <si>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</si>
  <si>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</si>
  <si>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</si>
  <si>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</si>
  <si>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</si>
  <si>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</si>
  <si>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</si>
  <si>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</si>
  <si>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</si>
  <si>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</si>
  <si>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</si>
  <si>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</si>
  <si>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</si>
  <si>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</si>
  <si>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</si>
  <si>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</si>
  <si>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</si>
  <si>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</si>
  <si>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</si>
  <si>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</si>
  <si>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</si>
  <si>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</si>
  <si>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</si>
  <si>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</si>
  <si>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</si>
  <si>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</si>
  <si>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</si>
  <si>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</si>
  <si>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</si>
  <si>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</si>
  <si>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</si>
  <si>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</si>
  <si>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</si>
  <si>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</si>
  <si>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</si>
  <si>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</si>
  <si>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</si>
  <si>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</si>
  <si>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</si>
  <si>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</si>
  <si>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</si>
  <si>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</si>
  <si>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</si>
  <si>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</si>
  <si>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</si>
  <si>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</si>
  <si>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</si>
  <si>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</si>
  <si>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</si>
  <si>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</si>
  <si>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</si>
  <si>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</si>
  <si>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</si>
  <si>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</si>
  <si>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</si>
  <si>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</si>
  <si>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</si>
  <si>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</si>
  <si>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</si>
  <si>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</si>
  <si>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</si>
  <si>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</si>
  <si>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</si>
  <si>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</si>
  <si>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</si>
  <si>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</si>
  <si>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</si>
  <si>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</si>
  <si>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</si>
  <si>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</si>
  <si>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</si>
  <si>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</si>
  <si>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</si>
  <si>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</si>
  <si>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</si>
  <si>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</si>
  <si>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</si>
  <si>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</si>
  <si>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</si>
  <si>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</si>
  <si>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</si>
  <si>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</si>
  <si>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</si>
  <si>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</si>
  <si>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</si>
  <si>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</si>
  <si>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</si>
  <si>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</si>
  <si>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</si>
  <si>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</si>
  <si>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</si>
  <si>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</si>
  <si>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</si>
  <si>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</si>
  <si>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</si>
  <si>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</si>
  <si>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</si>
  <si>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</si>
  <si>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</si>
  <si>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</si>
  <si>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</si>
  <si>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</si>
  <si>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</si>
  <si>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</si>
  <si>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</si>
  <si>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</si>
  <si>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</si>
  <si>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</si>
  <si>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</si>
  <si>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</si>
  <si>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</si>
  <si>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</si>
  <si>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</si>
  <si>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</si>
  <si>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</si>
  <si>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</si>
  <si>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</si>
  <si>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</si>
  <si>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</si>
  <si>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</si>
  <si>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</si>
  <si>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</si>
  <si>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</si>
  <si>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</si>
  <si>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</si>
  <si>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</si>
  <si>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</si>
  <si>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</si>
  <si>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</si>
  <si>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</si>
  <si>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</si>
  <si>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</si>
  <si>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</si>
  <si>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</si>
  <si>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</si>
  <si>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</si>
  <si>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</si>
  <si>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</si>
  <si>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</si>
  <si>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</si>
  <si>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</si>
  <si>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</si>
  <si>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</si>
  <si>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</si>
  <si>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</si>
  <si>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</si>
  <si>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</si>
  <si>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</si>
  <si>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</si>
  <si>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</si>
  <si>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</si>
  <si>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</si>
  <si>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</si>
  <si>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</si>
  <si>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</si>
  <si>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</si>
  <si>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</si>
  <si>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</si>
  <si>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</si>
  <si>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</si>
  <si>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</si>
  <si>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</si>
  <si>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</si>
  <si>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</si>
  <si>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</si>
  <si>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</si>
  <si>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</si>
  <si>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</si>
  <si>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</si>
  <si>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</si>
  <si>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</si>
  <si>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</si>
  <si>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</si>
  <si>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</si>
  <si>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</si>
  <si>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</si>
  <si>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</si>
  <si>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</si>
  <si>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</si>
  <si>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</si>
  <si>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</si>
  <si>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</si>
  <si>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</si>
  <si>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</si>
  <si>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</si>
  <si>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</si>
  <si>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</si>
  <si>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</si>
  <si>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</si>
  <si>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</si>
  <si>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</si>
  <si>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</si>
  <si>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</si>
  <si>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</si>
  <si>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</si>
  <si>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</si>
  <si>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</si>
  <si>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</si>
  <si>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</si>
  <si>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</si>
  <si>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</si>
  <si>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</si>
  <si>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</si>
  <si>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</si>
  <si>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</si>
  <si>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</si>
  <si>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</si>
  <si>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</si>
  <si>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</si>
  <si>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</si>
  <si>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</si>
  <si>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</si>
  <si>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</si>
  <si>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</si>
  <si>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</si>
  <si>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</si>
  <si>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</si>
  <si>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</si>
  <si>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</si>
  <si>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</si>
  <si>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</si>
  <si>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</si>
  <si>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</si>
  <si>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</si>
  <si>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</si>
  <si>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</si>
  <si>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</si>
  <si>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</si>
  <si>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</si>
  <si>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</si>
  <si>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</si>
  <si>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</si>
  <si>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</si>
  <si>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</si>
  <si>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</si>
  <si>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</si>
  <si>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</si>
  <si>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</si>
  <si>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</si>
  <si>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</si>
  <si>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</si>
  <si>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</si>
  <si>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</si>
  <si>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</si>
  <si>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</si>
  <si>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</si>
  <si>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</si>
  <si>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</si>
  <si>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</si>
  <si>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</si>
  <si>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</si>
  <si>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</si>
  <si>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</si>
  <si>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</si>
  <si>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</si>
  <si>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</si>
  <si>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</si>
  <si>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</si>
  <si>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</si>
  <si>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</si>
  <si>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</si>
  <si>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</si>
  <si>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</si>
  <si>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</si>
  <si>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</si>
  <si>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</si>
  <si>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</si>
  <si>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</si>
  <si>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</si>
  <si>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</si>
  <si>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</si>
  <si>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</si>
  <si>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</si>
  <si>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</si>
  <si>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</si>
  <si>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</si>
  <si>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</si>
  <si>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</si>
  <si>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</si>
  <si>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</si>
  <si>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</si>
  <si>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</si>
  <si>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</si>
  <si>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</si>
  <si>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</si>
  <si>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</si>
  <si>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</si>
  <si>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</si>
  <si>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</si>
  <si>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</si>
  <si>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</si>
  <si>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</si>
  <si>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</si>
  <si>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</si>
  <si>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</si>
  <si>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</si>
  <si>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</si>
  <si>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</si>
  <si>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</si>
  <si>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</si>
  <si>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</si>
  <si>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</si>
  <si>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</si>
  <si>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</si>
  <si>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</si>
  <si>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</si>
  <si>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</si>
  <si>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</si>
  <si>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</si>
  <si>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</si>
  <si>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</si>
  <si>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</si>
  <si>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</si>
  <si>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</si>
  <si>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</si>
  <si>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</si>
  <si>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</si>
  <si>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</si>
  <si>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</si>
  <si>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</si>
  <si>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</si>
  <si>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</si>
  <si>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</si>
  <si>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</si>
  <si>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</si>
  <si>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</si>
  <si>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</si>
  <si>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</si>
  <si>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</si>
  <si>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</si>
  <si>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</si>
  <si>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</si>
  <si>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</si>
  <si>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</si>
  <si>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</si>
  <si>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</si>
  <si>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</si>
  <si>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</si>
  <si>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</si>
  <si>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</si>
  <si>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</si>
  <si>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</si>
  <si>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</si>
  <si>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</si>
  <si>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</si>
  <si>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</si>
  <si>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</si>
  <si>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</si>
  <si>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</si>
  <si>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</si>
  <si>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</si>
  <si>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</si>
  <si>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</si>
  <si>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</si>
  <si>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</si>
  <si>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</si>
  <si>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</si>
  <si>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</si>
  <si>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</si>
  <si>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</si>
  <si>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</si>
  <si>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</si>
  <si>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</si>
  <si>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</si>
  <si>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</si>
  <si>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</si>
  <si>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</si>
  <si>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</si>
  <si>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</si>
  <si>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</si>
  <si>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</si>
  <si>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</si>
  <si>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</si>
  <si>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</si>
  <si>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</si>
  <si>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</si>
  <si>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</si>
  <si>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</si>
  <si>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</si>
  <si>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</si>
  <si>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</si>
  <si>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</si>
  <si>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</si>
  <si>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</si>
  <si>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</si>
  <si>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</si>
  <si>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</si>
  <si>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</si>
  <si>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</si>
  <si>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</si>
  <si>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</si>
  <si>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</si>
  <si>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</si>
  <si>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</si>
  <si>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</si>
  <si>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</si>
  <si>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</si>
  <si>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</si>
  <si>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</si>
  <si>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</si>
  <si>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</si>
  <si>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</si>
  <si>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</si>
  <si>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</si>
  <si>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</si>
  <si>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</si>
  <si>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</si>
  <si>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</si>
  <si>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</si>
  <si>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</si>
  <si>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</si>
  <si>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</si>
  <si>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</si>
  <si>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</si>
  <si>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</si>
  <si>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</si>
  <si>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</si>
  <si>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</si>
  <si>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</si>
  <si>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</si>
  <si>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</si>
  <si>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</si>
  <si>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</si>
  <si>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</si>
  <si>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</si>
  <si>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</si>
  <si>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</si>
  <si>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</si>
  <si>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</si>
  <si>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</si>
  <si>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</si>
  <si>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</si>
  <si>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</si>
  <si>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</si>
  <si>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</si>
  <si>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</si>
  <si>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</si>
  <si>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</si>
  <si>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</si>
  <si>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</si>
  <si>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</si>
  <si>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</si>
  <si>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</si>
  <si>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</si>
  <si>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</si>
  <si>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</si>
  <si>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</si>
  <si>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</si>
  <si>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</si>
  <si>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</si>
  <si>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</si>
  <si>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</si>
  <si>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</si>
  <si>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</si>
  <si>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</si>
  <si>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</si>
  <si>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</si>
  <si>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</si>
  <si>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</si>
  <si>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</si>
  <si>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</si>
  <si>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</si>
  <si>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</si>
  <si>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</si>
  <si>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</si>
  <si>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</si>
  <si>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</si>
  <si>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</si>
  <si>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</si>
  <si>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</si>
  <si>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</si>
  <si>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</si>
  <si>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</si>
  <si>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</si>
  <si>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</si>
  <si>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</si>
  <si>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</si>
  <si>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</si>
  <si>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</si>
  <si>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</si>
  <si>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</si>
  <si>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</si>
  <si>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</si>
  <si>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</si>
  <si>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</si>
  <si>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</si>
  <si>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</si>
  <si>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</si>
  <si>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</si>
  <si>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</si>
  <si>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</si>
  <si>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</si>
  <si>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</si>
  <si>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</si>
  <si>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</si>
  <si>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</si>
  <si>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</si>
  <si>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</si>
  <si>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</si>
  <si>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</si>
  <si>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</si>
  <si>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</si>
  <si>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</si>
  <si>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</si>
  <si>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</si>
  <si>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</si>
  <si>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</si>
  <si>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</si>
  <si>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</si>
  <si>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</si>
  <si>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</si>
  <si>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</si>
  <si>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</si>
  <si>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</si>
  <si>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</si>
  <si>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</si>
  <si>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</si>
  <si>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</si>
  <si>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</si>
  <si>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</si>
  <si>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</si>
  <si>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</si>
  <si>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</si>
  <si>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</si>
  <si>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</si>
  <si>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</si>
  <si>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</si>
  <si>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</si>
  <si>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</si>
  <si>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</si>
  <si>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</si>
  <si>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</si>
  <si>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</si>
  <si>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</si>
  <si>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</si>
  <si>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</si>
  <si>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</si>
  <si>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</si>
  <si>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</si>
  <si>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</si>
  <si>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</si>
  <si>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</si>
  <si>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</si>
  <si>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</si>
  <si>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</si>
  <si>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</si>
  <si>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</si>
  <si>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</si>
  <si>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</si>
  <si>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</si>
  <si>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</si>
  <si>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</si>
  <si>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</si>
  <si>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</si>
  <si>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</si>
  <si>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</si>
  <si>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</si>
  <si>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</si>
  <si>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</si>
  <si>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</si>
  <si>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</si>
  <si>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</si>
  <si>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</si>
  <si>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</si>
  <si>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</si>
  <si>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</si>
  <si>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</si>
  <si>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</si>
  <si>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</si>
  <si>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</si>
  <si>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</si>
  <si>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</si>
  <si>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</si>
  <si>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</si>
  <si>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</si>
  <si>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</si>
  <si>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</si>
  <si>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</si>
  <si>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</si>
  <si>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</si>
  <si>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</si>
  <si>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</si>
  <si>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</si>
  <si>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</si>
  <si>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</si>
  <si>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</si>
  <si>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</si>
  <si>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</si>
  <si>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</si>
  <si>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</si>
  <si>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</si>
  <si>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</si>
  <si>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</si>
  <si>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</si>
  <si>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</si>
  <si>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</si>
  <si>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</si>
  <si>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</si>
  <si>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</si>
  <si>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</si>
  <si>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</si>
  <si>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</si>
  <si>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</si>
  <si>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</si>
  <si>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</si>
  <si>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</si>
  <si>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</si>
  <si>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</si>
  <si>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</si>
  <si>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</si>
  <si>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</si>
  <si>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</si>
  <si>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</si>
  <si>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</si>
  <si>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</si>
  <si>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</si>
  <si>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</si>
  <si>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</si>
  <si>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</si>
  <si>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</si>
  <si>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</si>
  <si>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</si>
  <si>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</si>
  <si>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</si>
  <si>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</si>
  <si>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</si>
  <si>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</si>
  <si>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</si>
  <si>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</si>
  <si>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</si>
  <si>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</si>
  <si>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</si>
  <si>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</si>
  <si>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</si>
  <si>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</si>
  <si>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</si>
  <si>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</si>
  <si>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</si>
  <si>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</si>
  <si>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</si>
  <si>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</si>
  <si>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</si>
  <si>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</si>
  <si>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</si>
  <si>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</si>
  <si>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</si>
  <si>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</si>
  <si>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</si>
  <si>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</si>
  <si>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</si>
  <si>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</si>
  <si>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</si>
  <si>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</si>
  <si>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</si>
  <si>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</si>
  <si>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</si>
  <si>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</si>
  <si>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</si>
  <si>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</si>
  <si>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</si>
  <si>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</si>
  <si>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</si>
  <si>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</si>
  <si>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</si>
  <si>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</si>
  <si>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</si>
  <si>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</si>
  <si>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</si>
  <si>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</si>
  <si>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</si>
  <si>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</si>
  <si>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</si>
  <si>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</si>
  <si>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</si>
  <si>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</si>
  <si>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</si>
  <si>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</si>
  <si>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</si>
  <si>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</si>
  <si>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</si>
  <si>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</si>
  <si>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</si>
  <si>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</si>
  <si>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</si>
  <si>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</si>
  <si>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</si>
  <si>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</si>
  <si>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</si>
  <si>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</si>
  <si>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</si>
  <si>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</si>
  <si>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</si>
  <si>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</si>
  <si>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</si>
  <si>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</si>
  <si>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</si>
  <si>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</si>
  <si>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</si>
  <si>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</si>
  <si>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</si>
  <si>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</si>
  <si>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</si>
  <si>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</si>
  <si>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</si>
  <si>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</si>
  <si>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</si>
  <si>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</si>
  <si>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</si>
  <si>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</si>
  <si>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</si>
  <si>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</si>
  <si>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</si>
  <si>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</si>
  <si>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</si>
  <si>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</si>
  <si>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</si>
  <si>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</si>
  <si>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</si>
  <si>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</si>
  <si>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</si>
  <si>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</si>
  <si>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</si>
  <si>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</si>
  <si>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</si>
  <si>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</si>
  <si>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</si>
  <si>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</si>
  <si>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</si>
  <si>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</si>
  <si>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</si>
  <si>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</si>
  <si>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</si>
  <si>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</si>
  <si>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</si>
  <si>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</si>
  <si>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</si>
  <si>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</si>
  <si>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</si>
  <si>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</si>
  <si>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</si>
  <si>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</si>
  <si>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</si>
  <si>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</si>
  <si>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</si>
  <si>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</si>
  <si>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</si>
  <si>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</si>
  <si>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</si>
  <si>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</si>
  <si>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</si>
  <si>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</si>
  <si>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</si>
  <si>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</si>
  <si>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</si>
  <si>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</si>
  <si>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</si>
  <si>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</si>
  <si>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</si>
  <si>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</si>
  <si>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</si>
  <si>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</si>
  <si>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</si>
  <si>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</si>
  <si>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</si>
  <si>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</si>
  <si>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</si>
  <si>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</si>
  <si>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</si>
  <si>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</si>
  <si>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</si>
  <si>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</si>
  <si>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</si>
  <si>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</si>
  <si>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</si>
  <si>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</si>
  <si>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</si>
  <si>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</si>
  <si>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</si>
  <si>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</si>
  <si>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</si>
  <si>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</si>
  <si>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</si>
  <si>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</si>
  <si>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</si>
  <si>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</si>
  <si>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</si>
  <si>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</si>
  <si>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</si>
  <si>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</si>
  <si>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</si>
  <si>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</si>
  <si>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</si>
  <si>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</si>
  <si>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</si>
  <si>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</si>
  <si>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</si>
  <si>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</si>
  <si>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</si>
  <si>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</si>
  <si>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</si>
  <si>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</si>
  <si>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</si>
  <si>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</si>
  <si>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</si>
  <si>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</si>
  <si>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</si>
  <si>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</si>
  <si>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</si>
  <si>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</si>
  <si>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</si>
  <si>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</si>
  <si>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</si>
  <si>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</si>
  <si>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</si>
  <si>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</si>
  <si>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</si>
  <si>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</si>
  <si>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</si>
  <si>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</si>
  <si>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</si>
  <si>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</si>
  <si>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</si>
  <si>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</si>
  <si>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</si>
  <si>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</si>
  <si>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</si>
  <si>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</si>
  <si>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</si>
  <si>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</si>
  <si>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</si>
  <si>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</si>
  <si>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</si>
  <si>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</si>
  <si>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</si>
  <si>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</si>
  <si>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</si>
  <si>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</si>
  <si>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</si>
  <si>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</si>
  <si>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</si>
  <si>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</si>
  <si>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</si>
  <si>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</si>
  <si>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</si>
  <si>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</si>
  <si>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</si>
  <si>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</si>
  <si>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</si>
  <si>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</si>
  <si>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</si>
  <si>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</si>
  <si>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</si>
  <si>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</si>
  <si>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</si>
  <si>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</si>
  <si>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</si>
  <si>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</si>
  <si>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</si>
  <si>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</si>
  <si>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</si>
  <si>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</si>
  <si>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</si>
  <si>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</si>
  <si>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</si>
  <si>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</si>
  <si>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</si>
  <si>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</si>
  <si>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</si>
  <si>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</si>
  <si>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</si>
  <si>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</si>
  <si>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</si>
  <si>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</si>
  <si>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</si>
  <si>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</si>
  <si>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</si>
  <si>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</si>
  <si>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</si>
  <si>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</si>
  <si>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</si>
  <si>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</si>
  <si>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</si>
  <si>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</si>
  <si>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</si>
  <si>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</si>
  <si>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</si>
  <si>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</si>
  <si>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</si>
  <si>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</si>
  <si>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</si>
  <si>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</si>
  <si>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</si>
  <si>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</si>
  <si>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</si>
  <si>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</si>
  <si>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</si>
  <si>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</si>
  <si>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</si>
  <si>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</si>
  <si>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</si>
  <si>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</si>
  <si>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</si>
  <si>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</si>
  <si>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</si>
  <si>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</si>
  <si>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</si>
  <si>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</si>
  <si>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</si>
  <si>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</si>
  <si>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</si>
  <si>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</si>
  <si>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</si>
  <si>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</si>
  <si>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</si>
  <si>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</si>
  <si>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</si>
  <si>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</si>
  <si>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</si>
  <si>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</si>
  <si>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</si>
  <si>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</si>
  <si>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</si>
  <si>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</si>
  <si>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</si>
  <si>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</si>
  <si>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</si>
  <si>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</si>
  <si>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</si>
  <si>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</si>
  <si>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</si>
  <si>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</si>
  <si>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</si>
  <si>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</si>
  <si>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</si>
  <si>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</si>
  <si>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</si>
  <si>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</si>
  <si>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</si>
  <si>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</si>
  <si>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</si>
  <si>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</si>
  <si>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</si>
  <si>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</si>
  <si>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</si>
  <si>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</si>
  <si>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</si>
  <si>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</si>
  <si>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</si>
  <si>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</si>
  <si>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</si>
  <si>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</si>
  <si>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</si>
  <si>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</si>
  <si>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</si>
  <si>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</si>
  <si>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</si>
  <si>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</si>
  <si>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</si>
  <si>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</si>
  <si>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</si>
  <si>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</si>
  <si>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</si>
  <si>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</si>
  <si>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</si>
  <si>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</si>
  <si>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</si>
  <si>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</si>
  <si>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</si>
  <si>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</si>
  <si>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</si>
  <si>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</si>
  <si>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</si>
  <si>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</si>
  <si>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</si>
  <si>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</si>
  <si>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</si>
  <si>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</si>
  <si>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</si>
  <si>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</si>
  <si>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</si>
  <si>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</si>
  <si>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</si>
  <si>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</si>
  <si>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</si>
  <si>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</si>
  <si>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</si>
  <si>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</si>
  <si>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</si>
  <si>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</si>
  <si>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</si>
  <si>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</si>
  <si>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</si>
  <si>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</si>
  <si>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</si>
  <si>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</si>
  <si>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</si>
  <si>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</si>
  <si>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</si>
  <si>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</si>
  <si>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</si>
  <si>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</si>
  <si>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</si>
  <si>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</si>
  <si>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</si>
  <si>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</si>
  <si>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</si>
  <si>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</si>
  <si>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</si>
  <si>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</si>
  <si>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</si>
  <si>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</si>
  <si>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</si>
  <si>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</si>
  <si>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</si>
  <si>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</si>
  <si>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</si>
  <si>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</si>
  <si>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</si>
  <si>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</si>
  <si>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</si>
  <si>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</si>
  <si>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</si>
  <si>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</si>
  <si>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</si>
  <si>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</si>
  <si>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</si>
  <si>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</si>
  <si>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</si>
  <si>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</si>
  <si>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</si>
  <si>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</si>
  <si>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</si>
  <si>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</si>
  <si>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</si>
  <si>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</si>
  <si>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</si>
  <si>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</si>
  <si>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</si>
  <si>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</si>
  <si>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</si>
  <si>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</si>
  <si>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</si>
  <si>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</si>
  <si>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</si>
  <si>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</si>
  <si>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</si>
  <si>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</si>
  <si>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</si>
  <si>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</si>
  <si>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</si>
  <si>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</si>
  <si>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</si>
  <si>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</si>
  <si>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</si>
  <si>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</si>
  <si>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</si>
  <si>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</si>
  <si>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</si>
  <si>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</si>
  <si>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</si>
  <si>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</si>
  <si>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</si>
  <si>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</si>
  <si>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</si>
  <si>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</si>
  <si>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</si>
  <si>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</si>
  <si>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</si>
  <si>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</si>
  <si>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</si>
  <si>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</si>
  <si>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</si>
  <si>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</si>
  <si>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</si>
  <si>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</si>
  <si>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</si>
  <si>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</si>
  <si>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</si>
  <si>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</si>
  <si>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</si>
  <si>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</si>
  <si>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</si>
  <si>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</si>
  <si>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</si>
  <si>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</si>
  <si>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</si>
  <si>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</si>
  <si>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</si>
  <si>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</si>
  <si>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</si>
  <si>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</si>
  <si>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</si>
  <si>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</si>
  <si>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</si>
  <si>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</si>
  <si>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</si>
  <si>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</si>
  <si>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</si>
  <si>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</si>
  <si>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</si>
  <si>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</si>
  <si>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</si>
  <si>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</si>
  <si>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</si>
  <si>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</si>
  <si>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</si>
  <si>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</si>
  <si>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</si>
  <si>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</si>
  <si>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</si>
  <si>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</si>
  <si>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</si>
  <si>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</si>
  <si>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</si>
  <si>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</si>
  <si>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</si>
  <si>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</si>
  <si>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</si>
  <si>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</si>
  <si>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</si>
  <si>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</si>
  <si>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</si>
  <si>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</si>
  <si>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</si>
  <si>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</si>
  <si>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</si>
  <si>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</si>
  <si>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</si>
  <si>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</si>
  <si>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</si>
  <si>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</si>
  <si>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</si>
  <si>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</si>
  <si>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</si>
  <si>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</si>
  <si>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</si>
  <si>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</si>
  <si>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</si>
  <si>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</si>
  <si>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</si>
  <si>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</si>
  <si>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</si>
  <si>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</si>
  <si>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</si>
  <si>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</si>
  <si>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</si>
  <si>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</si>
  <si>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</si>
  <si>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</si>
  <si>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</si>
  <si>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</si>
  <si>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</si>
  <si>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</si>
  <si>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</si>
  <si>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</si>
  <si>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</si>
  <si>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</si>
  <si>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</si>
  <si>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</si>
  <si>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</si>
  <si>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</si>
  <si>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</si>
  <si>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</si>
  <si>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</si>
  <si>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</si>
  <si>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</si>
  <si>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</si>
  <si>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</si>
  <si>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</si>
  <si>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</si>
  <si>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</si>
  <si>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</si>
  <si>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</si>
  <si>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</si>
  <si>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</si>
  <si>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</si>
  <si>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</si>
  <si>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</si>
  <si>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</si>
  <si>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</si>
  <si>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</si>
  <si>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</si>
  <si>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</si>
  <si>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</si>
  <si>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</si>
  <si>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</si>
  <si>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</si>
  <si>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</si>
  <si>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</si>
  <si>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</si>
  <si>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</si>
  <si>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</si>
  <si>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</si>
  <si>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</si>
  <si>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</si>
  <si>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</si>
  <si>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</si>
  <si>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</si>
  <si>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</si>
  <si>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</si>
  <si>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</si>
  <si>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</si>
  <si>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</si>
  <si>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</si>
  <si>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</si>
  <si>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</si>
  <si>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</si>
  <si>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</si>
  <si>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</si>
  <si>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</si>
  <si>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</si>
  <si>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</si>
  <si>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</si>
  <si>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</si>
  <si>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</si>
  <si>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</si>
  <si>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</si>
  <si>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</si>
  <si>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</si>
  <si>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</si>
  <si>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</si>
  <si>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</si>
  <si>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</si>
  <si>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</si>
  <si>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</si>
  <si>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</si>
  <si>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</si>
  <si>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</si>
  <si>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</si>
  <si>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</si>
  <si>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</si>
  <si>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</si>
  <si>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</si>
  <si>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</si>
  <si>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</si>
  <si>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</si>
  <si>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</si>
  <si>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</si>
  <si>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</si>
  <si>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</si>
  <si>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</si>
  <si>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</si>
  <si>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</si>
  <si>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</si>
  <si>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</si>
  <si>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</si>
  <si>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</si>
  <si>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</si>
  <si>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</si>
  <si>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</si>
  <si>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</si>
  <si>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</si>
  <si>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</si>
  <si>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</si>
  <si>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</si>
  <si>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</si>
  <si>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</si>
  <si>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</si>
  <si>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</si>
  <si>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</si>
  <si>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</si>
  <si>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</si>
  <si>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</si>
  <si>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</si>
  <si>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</si>
  <si>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</si>
  <si>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</si>
  <si>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</si>
  <si>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</si>
  <si>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</si>
  <si>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</si>
  <si>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</si>
  <si>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</si>
  <si>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</si>
  <si>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</si>
  <si>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</si>
  <si>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</si>
  <si>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</si>
  <si>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</si>
  <si>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</si>
  <si>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</si>
  <si>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</si>
  <si>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</si>
  <si>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</si>
  <si>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</si>
  <si>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</si>
  <si>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</si>
  <si>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</si>
  <si>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</si>
  <si>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</si>
  <si>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</si>
  <si>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</si>
  <si>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</si>
  <si>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</si>
  <si>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</si>
  <si>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</si>
  <si>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</si>
  <si>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</si>
  <si>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</si>
  <si>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</si>
  <si>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</si>
  <si>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</si>
  <si>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</si>
  <si>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</si>
  <si>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</si>
  <si>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</si>
  <si>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</si>
  <si>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</si>
  <si>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</si>
  <si>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</si>
  <si>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</si>
  <si>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</si>
  <si>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</si>
  <si>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</si>
  <si>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</si>
  <si>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</si>
  <si>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</si>
  <si>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</si>
  <si>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</si>
  <si>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</si>
  <si>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</si>
  <si>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</si>
  <si>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</si>
  <si>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</si>
  <si>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</si>
  <si>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</si>
  <si>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</si>
  <si>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</si>
  <si>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</si>
  <si>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</si>
  <si>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</si>
  <si>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</si>
  <si>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</si>
  <si>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</si>
  <si>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</si>
  <si>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</si>
  <si>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</si>
  <si>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</si>
  <si>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</si>
  <si>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</si>
  <si>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</si>
  <si>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</si>
  <si>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</si>
  <si>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</si>
  <si>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</si>
  <si>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</si>
  <si>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</si>
  <si>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</si>
  <si>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</si>
  <si>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</si>
  <si>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</si>
  <si>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</si>
  <si>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</si>
  <si>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</si>
  <si>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</si>
  <si>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</si>
  <si>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</si>
  <si>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</si>
  <si>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</si>
  <si>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</si>
  <si>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</si>
  <si>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</si>
  <si>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</si>
  <si>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</si>
  <si>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</si>
  <si>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</si>
  <si>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</si>
  <si>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</si>
  <si>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</si>
  <si>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</si>
  <si>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</si>
  <si>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</si>
  <si>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</si>
  <si>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</si>
  <si>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</si>
  <si>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</si>
  <si>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</si>
  <si>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</si>
  <si>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</si>
  <si>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</si>
  <si>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</si>
  <si>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</si>
  <si>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</si>
  <si>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</si>
  <si>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</si>
  <si>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</si>
  <si>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</si>
  <si>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</si>
  <si>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</si>
  <si>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</si>
  <si>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</si>
  <si>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</si>
  <si>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</si>
  <si>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</si>
  <si>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</si>
  <si>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</si>
  <si>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</si>
  <si>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</si>
  <si>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</si>
  <si>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</si>
  <si>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</si>
  <si>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</si>
  <si>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</si>
  <si>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</si>
  <si>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</si>
  <si>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</si>
  <si>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</si>
  <si>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</si>
  <si>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</si>
  <si>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</si>
  <si>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</si>
  <si>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</si>
  <si>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</si>
  <si>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</si>
  <si>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</si>
  <si>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</si>
  <si>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</si>
  <si>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</si>
  <si>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</si>
  <si>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</si>
  <si>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</si>
  <si>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</si>
  <si>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</si>
  <si>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</si>
  <si>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</si>
  <si>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</si>
  <si>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</si>
  <si>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</si>
  <si>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</si>
  <si>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</si>
  <si>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</si>
  <si>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</si>
  <si>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</si>
  <si>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</si>
  <si>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</si>
  <si>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</si>
  <si>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</si>
  <si>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</si>
  <si>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</si>
  <si>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</si>
  <si>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</si>
  <si>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</si>
  <si>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</si>
  <si>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</si>
  <si>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</si>
  <si>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</si>
  <si>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</si>
  <si>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</si>
  <si>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</si>
  <si>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</si>
  <si>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</si>
  <si>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</si>
  <si>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</si>
  <si>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</si>
  <si>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</si>
  <si>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</si>
  <si>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</si>
  <si>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</si>
  <si>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</si>
  <si>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</si>
  <si>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</si>
  <si>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</si>
  <si>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</si>
  <si>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</si>
  <si>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</si>
  <si>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</si>
  <si>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</si>
  <si>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</si>
  <si>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</si>
  <si>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</si>
  <si>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</si>
  <si>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</si>
  <si>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</si>
  <si>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</si>
  <si>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</si>
  <si>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</si>
  <si>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</si>
  <si>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</si>
  <si>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</si>
  <si>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</si>
  <si>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</si>
  <si>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</si>
  <si>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</si>
  <si>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</si>
  <si>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</si>
  <si>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</si>
  <si>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</si>
  <si>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</si>
  <si>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</si>
  <si>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</si>
  <si>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</si>
  <si>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</si>
  <si>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</si>
  <si>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</si>
  <si>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</si>
  <si>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</si>
  <si>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</si>
  <si>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</si>
  <si>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</si>
  <si>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</si>
  <si>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</si>
  <si>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</si>
  <si>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</si>
  <si>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</si>
  <si>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</si>
  <si>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</si>
  <si>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</si>
  <si>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</si>
  <si>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</si>
  <si>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</si>
  <si>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</si>
  <si>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</si>
  <si>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</si>
  <si>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</si>
  <si>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</si>
  <si>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</si>
  <si>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</si>
  <si>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</si>
  <si>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</si>
  <si>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</si>
  <si>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</si>
  <si>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</si>
  <si>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</si>
  <si>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</si>
  <si>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</si>
  <si>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</si>
  <si>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</si>
  <si>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</si>
  <si>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</si>
  <si>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</si>
  <si>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</si>
  <si>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</si>
  <si>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</si>
  <si>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</si>
  <si>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</si>
  <si>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</si>
  <si>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</si>
  <si>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</si>
  <si>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</si>
  <si>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</si>
  <si>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</si>
  <si>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</si>
  <si>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</si>
  <si>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</si>
  <si>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</si>
  <si>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</si>
  <si>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</si>
  <si>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</si>
  <si>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</si>
  <si>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</si>
  <si>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</si>
  <si>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</si>
  <si>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</si>
  <si>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</si>
  <si>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</si>
  <si>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</si>
  <si>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</si>
  <si>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</si>
  <si>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</si>
  <si>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</si>
  <si>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</si>
  <si>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</si>
  <si>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</si>
  <si>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</si>
  <si>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</si>
  <si>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</si>
  <si>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</si>
  <si>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</si>
  <si>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</si>
  <si>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</si>
  <si>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</si>
  <si>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</si>
  <si>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</si>
  <si>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</si>
  <si>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</si>
  <si>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</si>
  <si>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</si>
  <si>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</si>
  <si>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</si>
  <si>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</si>
  <si>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</si>
  <si>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</si>
  <si>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</si>
  <si>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</si>
  <si>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</si>
  <si>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</si>
  <si>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</si>
  <si>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</si>
  <si>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</si>
  <si>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</si>
  <si>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</si>
  <si>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</si>
  <si>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</si>
  <si>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</si>
  <si>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</si>
  <si>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</si>
  <si>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</si>
  <si>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</si>
  <si>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</si>
  <si>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</si>
  <si>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</si>
  <si>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</si>
  <si>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</si>
  <si>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</si>
  <si>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</si>
  <si>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</si>
  <si>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</si>
  <si>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</si>
  <si>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</si>
  <si>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</si>
  <si>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</si>
  <si>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</si>
  <si>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</si>
  <si>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</si>
  <si>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</si>
  <si>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</si>
  <si>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</si>
  <si>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</si>
  <si>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</si>
  <si>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</si>
  <si>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</si>
  <si>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</si>
  <si>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</si>
  <si>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</si>
  <si>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</si>
  <si>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</si>
  <si>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</si>
  <si>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</si>
  <si>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</si>
  <si>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</si>
  <si>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</si>
  <si>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</si>
  <si>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</si>
  <si>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</si>
  <si>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</si>
  <si>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</si>
  <si>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</si>
  <si>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</si>
  <si>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</si>
  <si>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</si>
  <si>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</si>
  <si>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</si>
  <si>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</si>
  <si>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</si>
  <si>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</si>
  <si>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</si>
  <si>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</si>
  <si>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</si>
  <si>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</si>
  <si>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</si>
  <si>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</si>
  <si>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</si>
  <si>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</si>
  <si>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</si>
  <si>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</si>
  <si>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</si>
  <si>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</si>
  <si>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</si>
  <si>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</si>
  <si>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</si>
  <si>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</si>
  <si>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</si>
  <si>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</si>
  <si>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</si>
  <si>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</si>
  <si>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</si>
  <si>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</si>
  <si>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</si>
  <si>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</si>
  <si>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</si>
  <si>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</si>
  <si>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</si>
  <si>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</si>
  <si>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</si>
  <si>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</si>
  <si>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</si>
  <si>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</si>
  <si>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</si>
  <si>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</si>
  <si>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</si>
  <si>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</si>
  <si>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</si>
  <si>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</si>
  <si>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</si>
  <si>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</si>
  <si>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</si>
  <si>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</si>
  <si>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</si>
  <si>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</si>
  <si>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</si>
  <si>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</si>
  <si>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</si>
  <si>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</si>
  <si>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</si>
  <si>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</si>
  <si>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</si>
  <si>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</si>
  <si>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</si>
  <si>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</si>
  <si>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</si>
  <si>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</si>
  <si>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</si>
  <si>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</si>
  <si>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</si>
  <si>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</si>
  <si>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</si>
  <si>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</si>
  <si>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</si>
  <si>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</si>
  <si>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</si>
  <si>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</si>
  <si>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</si>
  <si>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</si>
  <si>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</si>
  <si>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</si>
  <si>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</si>
  <si>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</si>
  <si>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</si>
  <si>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</si>
  <si>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</si>
  <si>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</si>
  <si>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</si>
  <si>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</si>
  <si>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</si>
  <si>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</si>
  <si>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</si>
  <si>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</si>
  <si>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</si>
  <si>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</si>
  <si>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</si>
  <si>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</si>
  <si>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</si>
  <si>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</si>
  <si>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</si>
  <si>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</si>
  <si>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</si>
  <si>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</si>
  <si>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</si>
  <si>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</si>
  <si>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</si>
  <si>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</si>
  <si>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</si>
  <si>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</si>
  <si>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</si>
  <si>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</si>
  <si>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</si>
  <si>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</si>
  <si>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</si>
  <si>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</si>
  <si>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</si>
  <si>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</si>
  <si>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</si>
  <si>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</si>
  <si>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</si>
  <si>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</si>
  <si>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</si>
  <si>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</si>
  <si>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</si>
  <si>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</si>
  <si>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</si>
  <si>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</si>
  <si>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</si>
  <si>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</si>
  <si>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</si>
  <si>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</si>
  <si>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</si>
  <si>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</si>
  <si>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</si>
  <si>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</si>
  <si>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</si>
  <si>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</si>
  <si>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</si>
  <si>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</si>
  <si>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</si>
  <si>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</si>
  <si>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</si>
  <si>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</si>
  <si>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</si>
  <si>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</si>
  <si>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</si>
  <si>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</si>
  <si>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</si>
  <si>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</si>
  <si>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</si>
  <si>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</si>
  <si>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</si>
  <si>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</si>
  <si>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</si>
  <si>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</si>
  <si>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</si>
  <si>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</si>
  <si>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</si>
  <si>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</si>
  <si>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</si>
  <si>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</si>
  <si>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</si>
  <si>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</si>
  <si>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</si>
  <si>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</si>
  <si>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</si>
  <si>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</si>
  <si>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</si>
  <si>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</si>
  <si>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</si>
  <si>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</si>
  <si>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</si>
  <si>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</si>
  <si>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</si>
  <si>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</si>
  <si>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</si>
  <si>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</si>
  <si>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</si>
  <si>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</si>
  <si>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</si>
  <si>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</si>
  <si>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</si>
  <si>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</si>
  <si>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</si>
  <si>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</si>
  <si>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</si>
  <si>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</si>
  <si>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</si>
  <si>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</si>
  <si>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</si>
  <si>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</si>
  <si>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</si>
  <si>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</si>
  <si>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</si>
  <si>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</si>
  <si>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</si>
  <si>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</si>
  <si>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</si>
  <si>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</si>
  <si>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</si>
  <si>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</si>
  <si>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</si>
  <si>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</si>
  <si>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</si>
  <si>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</si>
  <si>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</si>
  <si>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</si>
  <si>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</si>
  <si>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</si>
  <si>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</si>
  <si>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</si>
  <si>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</si>
  <si>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</si>
  <si>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</si>
  <si>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</si>
  <si>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</si>
  <si>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</si>
  <si>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</si>
  <si>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</si>
  <si>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</si>
  <si>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</si>
  <si>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</si>
  <si>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</si>
  <si>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</si>
  <si>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</si>
  <si>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</si>
  <si>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</si>
  <si>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</si>
  <si>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</si>
  <si>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</si>
  <si>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</si>
  <si>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</si>
  <si>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</si>
  <si>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</si>
  <si>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</si>
  <si>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</si>
  <si>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</si>
  <si>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</si>
  <si>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</si>
  <si>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</si>
  <si>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</si>
  <si>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</si>
  <si>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</si>
  <si>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</si>
  <si>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</si>
  <si>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</si>
  <si>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</si>
  <si>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</si>
  <si>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</si>
  <si>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</si>
  <si>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</si>
  <si>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</si>
  <si>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</si>
  <si>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</si>
  <si>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</si>
  <si>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</si>
  <si>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</si>
  <si>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</si>
  <si>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</si>
  <si>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</si>
  <si>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</si>
  <si>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</si>
  <si>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</si>
  <si>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</si>
  <si>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</si>
  <si>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</si>
  <si>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</si>
  <si>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</si>
  <si>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</si>
  <si>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</si>
  <si>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</si>
  <si>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</si>
  <si>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</si>
  <si>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</si>
  <si>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</si>
  <si>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</si>
  <si>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</si>
  <si>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</si>
  <si>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</si>
  <si>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</si>
  <si>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</si>
  <si>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</si>
  <si>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</si>
  <si>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</si>
  <si>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</si>
  <si>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</si>
  <si>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</si>
  <si>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</si>
  <si>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</si>
  <si>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</si>
  <si>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</si>
  <si>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</si>
  <si>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</si>
  <si>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</si>
  <si>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</si>
  <si>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</si>
  <si>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</si>
  <si>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</si>
  <si>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</si>
  <si>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</si>
  <si>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</si>
  <si>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</si>
  <si>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</si>
  <si>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</si>
  <si>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</si>
  <si>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</si>
  <si>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</si>
  <si>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</si>
  <si>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</si>
  <si>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</si>
  <si>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</si>
  <si>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</si>
  <si>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</si>
  <si>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</si>
  <si>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</si>
  <si>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</si>
  <si>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</si>
  <si>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</si>
  <si>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</si>
  <si>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</si>
  <si>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</si>
  <si>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</si>
  <si>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</si>
  <si>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</si>
  <si>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</si>
  <si>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</si>
  <si>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</si>
  <si>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</si>
  <si>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</si>
  <si>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</si>
  <si>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</si>
  <si>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</si>
  <si>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</si>
  <si>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</si>
  <si>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</si>
  <si>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</si>
  <si>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</si>
  <si>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</si>
  <si>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</si>
  <si>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</si>
  <si>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</si>
  <si>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</si>
  <si>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</si>
  <si>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</si>
  <si>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</si>
  <si>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</si>
  <si>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</si>
  <si>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</si>
  <si>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</si>
  <si>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</si>
  <si>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</si>
  <si>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</si>
  <si>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</si>
  <si>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</si>
  <si>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</si>
  <si>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</si>
  <si>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</si>
  <si>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</si>
  <si>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</si>
  <si>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</si>
  <si>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</si>
  <si>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</si>
  <si>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</si>
  <si>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</si>
  <si>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</si>
  <si>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</si>
  <si>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</si>
  <si>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</si>
  <si>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</si>
  <si>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</si>
  <si>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</si>
  <si>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</si>
  <si>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</si>
  <si>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</si>
  <si>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</si>
  <si>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</si>
  <si>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</si>
  <si>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</si>
  <si>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</si>
  <si>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</si>
  <si>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</si>
  <si>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</si>
  <si>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</si>
  <si>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</si>
  <si>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</si>
  <si>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</si>
  <si>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</si>
  <si>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</si>
  <si>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</si>
  <si>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</si>
  <si>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</si>
  <si>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</si>
  <si>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</si>
  <si>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</si>
  <si>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</si>
  <si>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</si>
  <si>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</si>
  <si>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</si>
  <si>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</si>
  <si>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</si>
  <si>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</si>
  <si>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</si>
  <si>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</si>
  <si>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</si>
  <si>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</si>
  <si>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</si>
  <si>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</si>
  <si>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</si>
  <si>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</si>
  <si>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</si>
  <si>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</si>
  <si>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</si>
  <si>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</si>
  <si>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</si>
  <si>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</si>
  <si>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</si>
  <si>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</si>
  <si>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</si>
  <si>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</si>
  <si>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</si>
  <si>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</si>
  <si>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</si>
  <si>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</si>
  <si>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</si>
  <si>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</si>
  <si>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</si>
  <si>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</si>
  <si>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</si>
  <si>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</si>
  <si>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</si>
  <si>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</si>
  <si>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</si>
  <si>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</si>
  <si>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</si>
  <si>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</si>
  <si>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</si>
  <si>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</si>
  <si>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</si>
  <si>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</si>
  <si>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</si>
  <si>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</si>
  <si>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</si>
  <si>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</si>
  <si>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</si>
  <si>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</si>
  <si>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</si>
  <si>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</si>
  <si>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</si>
  <si>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</si>
  <si>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</si>
  <si>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</si>
  <si>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</si>
  <si>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</si>
  <si>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</si>
  <si>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</si>
  <si>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</si>
  <si>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</si>
  <si>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</si>
  <si>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</si>
  <si>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</si>
  <si>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</si>
  <si>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</si>
  <si>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</si>
  <si>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</si>
  <si>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</si>
  <si>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</si>
  <si>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</si>
  <si>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</si>
  <si>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</si>
  <si>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</si>
  <si>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</si>
  <si>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</si>
  <si>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</si>
  <si>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</si>
  <si>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</si>
  <si>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</si>
  <si>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</si>
  <si>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</si>
  <si>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</si>
  <si>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</si>
  <si>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</si>
  <si>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</si>
  <si>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</si>
  <si>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</si>
  <si>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</si>
  <si>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</si>
  <si>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</si>
  <si>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</si>
  <si>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</si>
  <si>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</si>
  <si>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</si>
  <si>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</si>
  <si>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</si>
  <si>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</si>
  <si>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</si>
  <si>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</si>
  <si>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</si>
  <si>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</si>
  <si>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</si>
  <si>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</si>
  <si>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</si>
  <si>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</si>
  <si>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</si>
  <si>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</si>
  <si>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</si>
  <si>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</si>
  <si>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</si>
  <si>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</si>
  <si>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</si>
  <si>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</si>
  <si>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</si>
  <si>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</si>
  <si>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</si>
  <si>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</si>
  <si>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</si>
  <si>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</si>
  <si>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</si>
  <si>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</si>
  <si>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</si>
  <si>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</si>
  <si>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</si>
  <si>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</si>
  <si>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</si>
  <si>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</si>
  <si>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</si>
  <si>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</si>
  <si>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</si>
  <si>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</si>
  <si>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</si>
  <si>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</si>
  <si>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</si>
  <si>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</si>
  <si>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</si>
  <si>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</si>
  <si>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</si>
  <si>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</si>
  <si>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</si>
  <si>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</si>
  <si>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</si>
  <si>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</si>
  <si>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</si>
  <si>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</si>
  <si>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</si>
  <si>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</si>
  <si>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</si>
  <si>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</si>
  <si>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</si>
  <si>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</si>
  <si>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</si>
  <si>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</si>
  <si>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</si>
  <si>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</si>
  <si>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</si>
  <si>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</si>
  <si>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</si>
  <si>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</si>
  <si>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</si>
  <si>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</si>
  <si>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</si>
  <si>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</si>
  <si>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</si>
  <si>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</si>
  <si>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</si>
  <si>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</si>
  <si>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</si>
  <si>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</si>
  <si>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</si>
  <si>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</si>
  <si>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</si>
  <si>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</si>
  <si>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</si>
  <si>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</si>
  <si>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</si>
  <si>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</si>
  <si>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</si>
  <si>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</si>
  <si>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</si>
  <si>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</si>
  <si>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</si>
  <si>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</si>
  <si>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</si>
  <si>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</si>
  <si>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</si>
  <si>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</si>
  <si>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</si>
  <si>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</si>
  <si>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</si>
  <si>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</si>
  <si>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</si>
  <si>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</si>
  <si>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</si>
  <si>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</si>
  <si>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</si>
  <si>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</si>
  <si>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</si>
  <si>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</si>
  <si>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</si>
  <si>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</si>
  <si>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</si>
  <si>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</si>
  <si>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</si>
  <si>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</si>
  <si>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</si>
  <si>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</si>
  <si>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</si>
  <si>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</si>
  <si>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</si>
  <si>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</si>
  <si>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</si>
  <si>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</si>
  <si>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</si>
  <si>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</si>
  <si>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</si>
  <si>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</si>
  <si>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</si>
  <si>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</si>
  <si>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</si>
  <si>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</si>
  <si>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</si>
  <si>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</si>
  <si>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</si>
  <si>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</si>
  <si>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</si>
  <si>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</si>
  <si>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</si>
  <si>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</si>
  <si>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</si>
  <si>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</si>
  <si>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</si>
  <si>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</si>
  <si>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</si>
  <si>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</si>
  <si>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</si>
  <si>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</si>
  <si>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</si>
  <si>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</si>
  <si>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</si>
  <si>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</si>
  <si>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</si>
  <si>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</si>
  <si>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</si>
  <si>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</si>
  <si>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</si>
  <si>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</si>
  <si>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</si>
  <si>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</si>
  <si>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</si>
  <si>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</si>
  <si>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</si>
  <si>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</si>
  <si>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</si>
  <si>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</si>
  <si>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</si>
  <si>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</si>
  <si>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</si>
  <si>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</si>
  <si>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</si>
  <si>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</si>
  <si>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</si>
  <si>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</si>
  <si>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</si>
  <si>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</si>
  <si>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</si>
  <si>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</si>
  <si>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</si>
  <si>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</si>
  <si>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</si>
  <si>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</si>
  <si>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</si>
  <si>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</si>
  <si>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</si>
  <si>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</si>
  <si>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</si>
  <si>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</si>
  <si>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</si>
  <si>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</si>
  <si>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</si>
  <si>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</si>
  <si>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</si>
  <si>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</si>
  <si>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</si>
  <si>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</si>
  <si>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</si>
  <si>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</si>
  <si>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</si>
  <si>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</si>
  <si>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</si>
  <si>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</si>
  <si>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</si>
  <si>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</si>
  <si>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</si>
  <si>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</si>
  <si>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</si>
  <si>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</si>
  <si>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</si>
  <si>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</si>
  <si>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</si>
  <si>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</si>
  <si>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</si>
  <si>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</si>
  <si>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</si>
  <si>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</si>
  <si>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</si>
  <si>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</si>
  <si>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</si>
  <si>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</si>
  <si>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</si>
  <si>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</si>
  <si>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</si>
  <si>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</si>
  <si>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</si>
  <si>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</si>
  <si>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</si>
  <si>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</si>
  <si>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</si>
  <si>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</si>
  <si>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</si>
  <si>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</si>
  <si>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</si>
  <si>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</si>
  <si>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</si>
  <si>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</si>
  <si>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</si>
  <si>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</si>
  <si>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</si>
  <si>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</si>
  <si>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</si>
  <si>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</si>
  <si>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</si>
  <si>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</si>
  <si>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</si>
  <si>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</si>
  <si>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</si>
  <si>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</si>
  <si>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</si>
  <si>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</si>
  <si>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</si>
  <si>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</si>
  <si>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</si>
  <si>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</si>
  <si>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</si>
  <si>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</si>
  <si>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</si>
  <si>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</si>
  <si>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</si>
  <si>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</si>
  <si>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</si>
  <si>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</si>
  <si>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</si>
  <si>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</si>
  <si>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</si>
  <si>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</si>
  <si>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</si>
  <si>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</si>
  <si>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</si>
  <si>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</si>
  <si>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</si>
  <si>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</si>
  <si>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</si>
  <si>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</si>
  <si>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</si>
  <si>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</si>
  <si>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</si>
  <si>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</si>
  <si>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</si>
  <si>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</si>
  <si>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</si>
  <si>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</si>
  <si>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</si>
  <si>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</si>
  <si>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</si>
  <si>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</si>
  <si>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</si>
  <si>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</si>
  <si>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</si>
  <si>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</si>
  <si>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</si>
  <si>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</si>
  <si>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</si>
  <si>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</si>
  <si>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</si>
  <si>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</si>
  <si>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</si>
  <si>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</si>
  <si>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</si>
  <si>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</si>
  <si>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</si>
  <si>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</si>
  <si>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</si>
  <si>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</si>
  <si>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</si>
  <si>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</si>
  <si>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</si>
  <si>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</si>
  <si>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</si>
  <si>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</si>
  <si>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</si>
  <si>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</si>
  <si>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</si>
  <si>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</si>
  <si>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</si>
  <si>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</si>
  <si>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</si>
  <si>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</si>
  <si>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</si>
  <si>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</si>
  <si>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</si>
  <si>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</si>
  <si>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</si>
  <si>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</si>
  <si>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</si>
  <si>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</si>
  <si>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</si>
  <si>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</si>
  <si>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</si>
  <si>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</si>
  <si>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</si>
  <si>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</si>
  <si>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</si>
  <si>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</si>
  <si>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</si>
  <si>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</si>
  <si>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</si>
  <si>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</si>
  <si>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</si>
  <si>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</si>
  <si>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</si>
  <si>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</si>
  <si>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</si>
  <si>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</si>
  <si>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</si>
  <si>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</si>
  <si>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</si>
  <si>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</si>
  <si>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</si>
  <si>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</si>
  <si>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</si>
  <si>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</si>
  <si>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</si>
  <si>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</si>
  <si>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</si>
  <si>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</si>
  <si>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</si>
  <si>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</si>
  <si>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</si>
  <si>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</si>
  <si>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</si>
  <si>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</si>
  <si>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</si>
  <si>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</si>
  <si>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</si>
  <si>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</si>
  <si>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</si>
  <si>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</si>
  <si>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</si>
  <si>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</si>
  <si>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</si>
  <si>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</si>
  <si>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</si>
  <si>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</si>
  <si>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</si>
  <si>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</si>
  <si>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</si>
  <si>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</si>
  <si>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</si>
  <si>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</si>
  <si>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</si>
  <si>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</si>
  <si>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</si>
  <si>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</si>
  <si>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</si>
  <si>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</si>
  <si>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</si>
  <si>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</si>
  <si>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</si>
  <si>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</si>
  <si>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</si>
  <si>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</si>
  <si>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</si>
  <si>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</si>
  <si>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</si>
  <si>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</si>
  <si>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</si>
  <si>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</si>
  <si>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</si>
  <si>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</si>
  <si>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</si>
  <si>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</si>
  <si>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</si>
  <si>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</si>
  <si>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</si>
  <si>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</si>
  <si>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</si>
  <si>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</si>
  <si>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</si>
  <si>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</si>
  <si>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</si>
  <si>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</si>
  <si>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</si>
  <si>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</si>
  <si>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</si>
  <si>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</si>
  <si>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</si>
  <si>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</si>
  <si>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</si>
  <si>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</si>
  <si>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</si>
  <si>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</si>
  <si>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</si>
  <si>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</si>
  <si>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</si>
  <si>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</si>
  <si>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</si>
  <si>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</si>
  <si>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</si>
  <si>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</si>
  <si>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</si>
  <si>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</si>
  <si>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</si>
  <si>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</si>
  <si>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</si>
  <si>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</si>
  <si>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</si>
  <si>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</si>
  <si>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</si>
  <si>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</si>
  <si>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</si>
  <si>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</si>
  <si>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</si>
  <si>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</si>
  <si>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</si>
  <si>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</si>
  <si>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</si>
  <si>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</si>
  <si>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</si>
  <si>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</si>
  <si>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</si>
  <si>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</si>
  <si>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</si>
  <si>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</si>
  <si>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</si>
  <si>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</si>
  <si>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</si>
  <si>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</si>
  <si>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</si>
  <si>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</si>
  <si>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</si>
  <si>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</si>
  <si>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</si>
  <si>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</si>
  <si>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</si>
  <si>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</si>
  <si>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</si>
  <si>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</si>
  <si>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</si>
  <si>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</si>
  <si>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</si>
  <si>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</si>
  <si>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</si>
  <si>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</si>
  <si>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</si>
  <si>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</si>
  <si>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</si>
  <si>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</si>
  <si>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</si>
  <si>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</si>
  <si>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</si>
  <si>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</si>
  <si>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</si>
  <si>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</si>
  <si>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</si>
  <si>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</si>
  <si>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</si>
  <si>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</si>
  <si>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</si>
  <si>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</si>
  <si>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</si>
  <si>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</si>
  <si>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</si>
  <si>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</si>
  <si>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</si>
  <si>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</si>
  <si>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</si>
  <si>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</si>
  <si>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</si>
  <si>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</si>
  <si>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</si>
  <si>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</si>
  <si>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</si>
  <si>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</si>
  <si>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</si>
  <si>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</si>
  <si>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</si>
  <si>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</si>
  <si>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</si>
  <si>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</si>
  <si>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</si>
  <si>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</si>
  <si>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</si>
  <si>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</si>
  <si>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</si>
  <si>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</si>
  <si>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</si>
  <si>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</si>
  <si>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</si>
  <si>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</si>
  <si>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</si>
  <si>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</si>
  <si>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</si>
  <si>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</si>
  <si>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</si>
  <si>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</si>
  <si>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</si>
  <si>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</si>
  <si>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</si>
  <si>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</si>
  <si>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</si>
  <si>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</si>
  <si>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</si>
  <si>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</si>
  <si>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</si>
  <si>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</si>
  <si>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</si>
  <si>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</si>
  <si>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</si>
  <si>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</si>
  <si>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</si>
  <si>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</si>
  <si>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</si>
  <si>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</si>
  <si>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</si>
  <si>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</si>
  <si>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</si>
  <si>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</si>
  <si>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</si>
  <si>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</si>
  <si>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</si>
  <si>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</si>
  <si>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</si>
  <si>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</si>
  <si>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</si>
  <si>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</si>
  <si>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</si>
  <si>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</si>
  <si>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</si>
  <si>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</si>
  <si>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</si>
  <si>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</si>
  <si>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</si>
  <si>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</si>
  <si>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</si>
  <si>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</si>
  <si>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</si>
  <si>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</si>
  <si>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</si>
  <si>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</si>
  <si>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</si>
  <si>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</si>
  <si>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</si>
  <si>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</si>
  <si>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</si>
  <si>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</si>
  <si>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</si>
  <si>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</si>
  <si>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</si>
  <si>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</si>
  <si>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</si>
  <si>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</si>
  <si>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</si>
  <si>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</si>
  <si>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</si>
  <si>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</si>
  <si>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</si>
  <si>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</si>
  <si>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</si>
  <si>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</si>
  <si>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</si>
  <si>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</si>
  <si>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</si>
  <si>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</si>
  <si>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</si>
  <si>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</si>
  <si>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</si>
  <si>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</si>
  <si>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</si>
  <si>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</si>
  <si>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</si>
  <si>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</si>
  <si>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</si>
  <si>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</si>
  <si>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</si>
  <si>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</si>
  <si>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</si>
  <si>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</si>
  <si>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</si>
  <si>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</si>
  <si>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</si>
  <si>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</si>
  <si>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</si>
  <si>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</si>
  <si>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</si>
  <si>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</si>
  <si>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</si>
  <si>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</si>
  <si>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</si>
  <si>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</si>
  <si>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</si>
  <si>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</si>
  <si>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</si>
  <si>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</si>
  <si>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</si>
  <si>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</si>
  <si>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</si>
  <si>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</si>
  <si>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</si>
  <si>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</si>
  <si>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</si>
  <si>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</si>
  <si>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</si>
  <si>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</si>
  <si>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</si>
  <si>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</si>
  <si>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</si>
  <si>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</si>
  <si>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</si>
  <si>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</si>
  <si>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</si>
  <si>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</si>
  <si>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</si>
  <si>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</si>
  <si>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</si>
  <si>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</si>
  <si>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</si>
  <si>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</si>
  <si>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</si>
  <si>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</si>
  <si>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</si>
  <si>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</si>
  <si>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</si>
  <si>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</si>
  <si>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</si>
  <si>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</si>
  <si>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</si>
  <si>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</si>
  <si>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</si>
  <si>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</si>
  <si>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</si>
  <si>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</si>
  <si>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</si>
  <si>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</si>
  <si>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</si>
  <si>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</si>
  <si>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</si>
  <si>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</si>
  <si>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</si>
  <si>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</si>
  <si>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</si>
  <si>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</si>
  <si>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</si>
  <si>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</si>
  <si>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</si>
  <si>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</si>
  <si>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</si>
  <si>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</si>
  <si>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</si>
  <si>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</si>
  <si>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</si>
  <si>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</si>
  <si>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</si>
  <si>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</si>
  <si>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</si>
  <si>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</si>
  <si>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</si>
  <si>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</si>
  <si>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</si>
  <si>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</si>
  <si>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</si>
  <si>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</si>
  <si>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</si>
  <si>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</si>
  <si>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</si>
  <si>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</si>
  <si>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</si>
  <si>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</si>
  <si>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</si>
  <si>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</si>
  <si>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</si>
  <si>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</si>
  <si>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</si>
  <si>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</si>
  <si>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</si>
  <si>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</si>
  <si>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</si>
  <si>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</si>
  <si>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</si>
  <si>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</si>
  <si>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</si>
  <si>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</si>
  <si>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</si>
  <si>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</si>
  <si>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</si>
  <si>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</si>
  <si>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</si>
  <si>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</si>
  <si>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</si>
  <si>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</si>
  <si>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</si>
  <si>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</si>
  <si>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</si>
  <si>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</si>
  <si>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</si>
  <si>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</si>
  <si>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</si>
  <si>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</si>
  <si>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</si>
  <si>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</si>
  <si>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</si>
  <si>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</si>
  <si>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</si>
  <si>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</si>
  <si>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</si>
  <si>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</si>
  <si>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</si>
  <si>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</si>
  <si>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</si>
  <si>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</si>
  <si>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</si>
  <si>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</si>
  <si>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</si>
  <si>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</si>
  <si>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</si>
  <si>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</si>
  <si>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</si>
  <si>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</si>
  <si>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</si>
  <si>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</si>
  <si>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</si>
  <si>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</si>
  <si>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</si>
  <si>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</si>
  <si>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</si>
  <si>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</si>
  <si>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</si>
  <si>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</si>
  <si>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</si>
  <si>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</si>
  <si>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</si>
  <si>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</si>
  <si>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</si>
  <si>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</si>
  <si>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</si>
  <si>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</si>
  <si>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</si>
  <si>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</si>
  <si>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</si>
  <si>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</si>
  <si>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</si>
  <si>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</si>
  <si>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</si>
  <si>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</si>
  <si>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</si>
  <si>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</si>
  <si>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</si>
  <si>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</si>
  <si>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</si>
  <si>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</si>
  <si>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</si>
  <si>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</si>
  <si>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</si>
  <si>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</si>
  <si>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</si>
  <si>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</si>
  <si>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</si>
  <si>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</si>
  <si>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</si>
  <si>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</si>
  <si>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</si>
  <si>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</si>
  <si>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</si>
  <si>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</si>
  <si>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</si>
  <si>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</si>
  <si>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</si>
  <si>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</si>
  <si>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</si>
  <si>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</si>
  <si>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</si>
  <si>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</si>
  <si>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</si>
  <si>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</si>
  <si>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</si>
  <si>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</si>
  <si>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</si>
  <si>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</si>
  <si>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</si>
  <si>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</si>
  <si>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</si>
  <si>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</si>
  <si>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</si>
  <si>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</si>
  <si>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</si>
  <si>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</si>
  <si>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</si>
  <si>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</si>
  <si>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</si>
  <si>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</si>
  <si>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</si>
  <si>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</si>
  <si>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</si>
  <si>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</si>
  <si>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</si>
  <si>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</si>
  <si>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</si>
  <si>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</si>
  <si>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</si>
  <si>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</si>
  <si>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</si>
  <si>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</si>
  <si>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</si>
  <si>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</si>
  <si>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</si>
  <si>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</si>
  <si>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</si>
  <si>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</si>
  <si>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</si>
  <si>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</si>
  <si>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</si>
  <si>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</si>
  <si>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</si>
  <si>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</si>
  <si>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</si>
  <si>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</si>
  <si>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</si>
  <si>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</si>
  <si>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</si>
  <si>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</si>
  <si>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</si>
  <si>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</si>
  <si>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</si>
  <si>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</si>
  <si>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</si>
  <si>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</si>
  <si>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</si>
  <si>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</si>
  <si>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</si>
  <si>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</si>
  <si>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</si>
  <si>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</si>
  <si>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</si>
  <si>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</si>
  <si>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</si>
  <si>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</si>
  <si>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</si>
  <si>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</si>
  <si>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</si>
  <si>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</si>
  <si>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</si>
  <si>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</si>
  <si>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</si>
  <si>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</si>
  <si>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</si>
  <si>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</si>
  <si>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</si>
  <si>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</si>
  <si>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</si>
  <si>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</si>
  <si>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</si>
  <si>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</si>
  <si>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</si>
  <si>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</si>
  <si>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</si>
  <si>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</si>
  <si>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</si>
  <si>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</si>
  <si>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</si>
  <si>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</si>
  <si>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</si>
  <si>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</si>
  <si>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</si>
  <si>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</si>
  <si>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</si>
  <si>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</si>
  <si>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</si>
  <si>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</si>
  <si>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</si>
  <si>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</si>
  <si>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</si>
  <si>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</si>
  <si>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</si>
  <si>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</si>
  <si>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</si>
  <si>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</si>
  <si>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</si>
  <si>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</si>
  <si>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</si>
  <si>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</si>
  <si>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</si>
  <si>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</si>
  <si>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</si>
  <si>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</si>
  <si>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</si>
  <si>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</si>
  <si>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</si>
  <si>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</si>
  <si>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</si>
  <si>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</si>
  <si>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</si>
  <si>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</si>
  <si>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</si>
  <si>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</si>
  <si>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</si>
  <si>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</si>
  <si>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</si>
  <si>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</si>
  <si>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</si>
  <si>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</si>
  <si>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</si>
  <si>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</si>
  <si>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</si>
  <si>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</si>
  <si>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</si>
  <si>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</si>
  <si>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</si>
  <si>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</si>
  <si>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</si>
  <si>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</si>
  <si>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</si>
  <si>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</si>
  <si>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</si>
  <si>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</si>
  <si>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</si>
  <si>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</si>
  <si>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</si>
  <si>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</si>
  <si>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</si>
  <si>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</si>
  <si>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</si>
  <si>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</si>
  <si>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</si>
  <si>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</si>
  <si>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</si>
  <si>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</si>
  <si>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</si>
  <si>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</si>
  <si>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</si>
  <si>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</si>
  <si>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</si>
  <si>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</si>
  <si>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</si>
  <si>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</si>
  <si>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</si>
  <si>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</si>
  <si>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</si>
  <si>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</si>
  <si>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</si>
  <si>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</si>
  <si>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</si>
  <si>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</si>
  <si>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</si>
  <si>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</si>
  <si>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</si>
  <si>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</si>
  <si>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</si>
  <si>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</si>
  <si>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</si>
  <si>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</si>
  <si>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</si>
  <si>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</si>
  <si>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</si>
  <si>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</si>
  <si>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</si>
  <si>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</si>
  <si>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</si>
  <si>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</si>
  <si>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</si>
  <si>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</si>
  <si>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</si>
  <si>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</si>
  <si>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</si>
  <si>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</si>
  <si>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</si>
  <si>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</si>
  <si>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</si>
  <si>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</si>
  <si>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</si>
  <si>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</si>
  <si>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</si>
  <si>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</si>
  <si>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</si>
  <si>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</si>
  <si>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</si>
  <si>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</si>
  <si>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</si>
  <si>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</si>
  <si>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</si>
  <si>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</si>
  <si>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</si>
  <si>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</si>
  <si>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</si>
  <si>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</si>
  <si>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</si>
  <si>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</si>
  <si>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</si>
  <si>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</si>
  <si>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</si>
  <si>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</si>
  <si>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</si>
  <si>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</si>
  <si>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</si>
  <si>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</si>
  <si>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</si>
  <si>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</si>
  <si>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</si>
  <si>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</si>
  <si>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</si>
  <si>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</si>
  <si>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</si>
  <si>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</si>
  <si>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</si>
  <si>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</si>
  <si>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</si>
  <si>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</si>
  <si>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</si>
  <si>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</si>
  <si>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</si>
  <si>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</si>
  <si>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</si>
  <si>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</si>
  <si>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</si>
  <si>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</si>
  <si>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</si>
  <si>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</si>
  <si>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</si>
  <si>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</si>
  <si>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</si>
  <si>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</si>
  <si>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</si>
  <si>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</si>
  <si>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</si>
  <si>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</si>
  <si>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</si>
  <si>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</si>
  <si>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</si>
  <si>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</si>
  <si>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</si>
  <si>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</si>
  <si>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</si>
  <si>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</si>
  <si>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</si>
  <si>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</si>
  <si>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</si>
  <si>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</si>
  <si>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</si>
  <si>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</si>
  <si>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</si>
  <si>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</si>
  <si>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</si>
  <si>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</si>
  <si>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</si>
  <si>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</si>
  <si>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</si>
  <si>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</si>
  <si>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</si>
  <si>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</si>
  <si>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</si>
  <si>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</si>
  <si>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</si>
  <si>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</si>
  <si>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</si>
  <si>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</si>
  <si>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</si>
  <si>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</si>
  <si>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</si>
  <si>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</si>
  <si>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</si>
  <si>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</si>
  <si>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</si>
  <si>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</si>
  <si>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</si>
  <si>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</si>
  <si>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</si>
  <si>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</si>
  <si>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</si>
  <si>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</si>
  <si>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</si>
  <si>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</si>
  <si>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</si>
  <si>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</si>
  <si>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</si>
  <si>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</si>
  <si>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</si>
  <si>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</si>
  <si>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</si>
  <si>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</si>
  <si>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</si>
  <si>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</si>
  <si>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</si>
  <si>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</si>
  <si>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</si>
  <si>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</si>
  <si>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</si>
  <si>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</si>
  <si>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</si>
  <si>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</si>
  <si>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</si>
  <si>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</si>
  <si>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</si>
  <si>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</si>
  <si>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</si>
  <si>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</si>
  <si>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</si>
  <si>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</si>
  <si>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</si>
  <si>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</si>
  <si>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</si>
  <si>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</si>
  <si>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</si>
  <si>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</si>
  <si>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</si>
  <si>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</si>
  <si>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</si>
  <si>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</si>
  <si>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</si>
  <si>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</si>
  <si>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</si>
  <si>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</si>
  <si>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</si>
  <si>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</si>
  <si>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</si>
  <si>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</si>
  <si>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</si>
  <si>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</si>
  <si>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</si>
  <si>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</si>
  <si>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</si>
  <si>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</si>
  <si>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</si>
  <si>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</si>
  <si>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</si>
  <si>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</si>
  <si>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</si>
  <si>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</si>
  <si>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</si>
  <si>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</si>
  <si>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</si>
  <si>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</si>
  <si>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</si>
  <si>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</si>
  <si>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</si>
  <si>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</si>
  <si>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</si>
  <si>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</si>
  <si>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</si>
  <si>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</si>
  <si>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</si>
  <si>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</si>
  <si>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</si>
  <si>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</si>
  <si>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</si>
  <si>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</si>
  <si>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</si>
  <si>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</si>
  <si>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</si>
  <si>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</si>
  <si>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</si>
  <si>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</si>
  <si>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</si>
  <si>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</si>
  <si>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</si>
  <si>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</si>
  <si>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</si>
  <si>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</si>
  <si>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</si>
  <si>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</si>
  <si>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</si>
  <si>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</si>
  <si>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</si>
  <si>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</si>
  <si>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</si>
  <si>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</si>
  <si>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</si>
  <si>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</si>
  <si>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</si>
  <si>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</si>
  <si>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</si>
  <si>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</si>
  <si>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</si>
  <si>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</si>
  <si>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</si>
  <si>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</si>
  <si>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</si>
  <si>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</si>
  <si>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</si>
  <si>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</si>
  <si>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</si>
  <si>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</si>
  <si>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</si>
  <si>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</si>
  <si>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</si>
  <si>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</si>
  <si>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</si>
  <si>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</si>
  <si>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</si>
  <si>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</si>
  <si>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</si>
  <si>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</si>
  <si>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</si>
  <si>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</si>
  <si>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</si>
  <si>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</si>
  <si>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</si>
  <si>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</si>
  <si>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</si>
  <si>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</si>
  <si>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</si>
  <si>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</si>
  <si>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</si>
  <si>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</si>
  <si>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</si>
  <si>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</si>
  <si>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</si>
  <si>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</si>
  <si>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</si>
  <si>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</si>
  <si>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</si>
  <si>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</si>
  <si>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</si>
  <si>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</si>
  <si>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</si>
  <si>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</si>
  <si>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</si>
  <si>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</si>
  <si>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</si>
  <si>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</si>
  <si>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</si>
  <si>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</si>
  <si>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</si>
  <si>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</si>
  <si>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</si>
  <si>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</si>
  <si>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</si>
  <si>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</si>
  <si>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</si>
  <si>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</si>
  <si>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</si>
  <si>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</si>
  <si>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</si>
  <si>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</si>
  <si>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</si>
  <si>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</si>
  <si>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</si>
  <si>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</si>
  <si>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</si>
  <si>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</si>
  <si>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</si>
  <si>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</si>
  <si>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</si>
  <si>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</si>
  <si>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</si>
  <si>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</si>
  <si>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</si>
  <si>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</si>
  <si>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</si>
  <si>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</si>
  <si>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</si>
  <si>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</si>
  <si>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</si>
  <si>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</si>
  <si>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</si>
  <si>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</si>
  <si>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</si>
  <si>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</si>
  <si>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</si>
  <si>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</si>
  <si>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</si>
  <si>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</si>
  <si>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</si>
  <si>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</si>
  <si>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</si>
  <si>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</si>
  <si>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</si>
  <si>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</si>
  <si>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</si>
  <si>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</si>
  <si>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</si>
  <si>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</si>
  <si>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</si>
  <si>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</si>
  <si>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</si>
  <si>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</si>
  <si>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</si>
  <si>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</si>
  <si>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</si>
  <si>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</si>
  <si>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</si>
  <si>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</si>
  <si>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</si>
  <si>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</si>
  <si>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</si>
  <si>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</si>
  <si>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</si>
  <si>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</si>
  <si>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</si>
  <si>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</si>
  <si>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</si>
  <si>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</si>
  <si>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</si>
  <si>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</si>
  <si>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</si>
  <si>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</si>
  <si>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</si>
  <si>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</si>
  <si>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</si>
  <si>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</si>
  <si>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</si>
  <si>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</si>
  <si>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</si>
  <si>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</si>
  <si>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</si>
  <si>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</si>
  <si>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</si>
  <si>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</si>
  <si>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</si>
  <si>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</si>
  <si>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</si>
  <si>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</si>
  <si>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</si>
  <si>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</si>
  <si>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</si>
  <si>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</si>
  <si>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</si>
  <si>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</si>
  <si>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</si>
  <si>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</si>
  <si>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</si>
  <si>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</si>
  <si>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</si>
  <si>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</si>
  <si>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</si>
  <si>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</si>
  <si>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</si>
  <si>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</si>
  <si>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</si>
  <si>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</si>
  <si>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</si>
  <si>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</si>
  <si>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</si>
  <si>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</si>
  <si>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</si>
  <si>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</si>
  <si>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</si>
  <si>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</si>
  <si>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</si>
  <si>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</si>
  <si>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</si>
  <si>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</si>
  <si>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</si>
  <si>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</si>
  <si>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</si>
  <si>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</si>
  <si>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</si>
  <si>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</si>
  <si>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</si>
  <si>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</si>
  <si>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</si>
  <si>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</si>
  <si>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</si>
  <si>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</si>
  <si>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</si>
  <si>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</si>
  <si>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</si>
  <si>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</si>
  <si>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</si>
  <si>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</si>
  <si>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</si>
  <si>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</si>
  <si>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</si>
  <si>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</si>
  <si>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</si>
  <si>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</si>
  <si>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</si>
  <si>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</si>
  <si>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</si>
  <si>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</si>
  <si>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</si>
  <si>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</si>
  <si>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</si>
  <si>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</si>
  <si>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</si>
  <si>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</si>
  <si>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</si>
  <si>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</si>
  <si>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</si>
  <si>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</si>
  <si>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</si>
  <si>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</si>
  <si>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</si>
  <si>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</si>
  <si>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</si>
  <si>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</si>
  <si>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</si>
  <si>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</si>
  <si>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</si>
  <si>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</si>
  <si>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</si>
  <si>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</si>
  <si>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</si>
  <si>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</si>
  <si>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</si>
  <si>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</si>
  <si>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</si>
  <si>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</si>
  <si>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</si>
  <si>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</si>
  <si>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</si>
  <si>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</si>
  <si>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</si>
  <si>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</si>
  <si>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</si>
  <si>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</si>
  <si>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</si>
  <si>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</si>
  <si>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</si>
  <si>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</si>
  <si>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</si>
  <si>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</si>
  <si>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</si>
  <si>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</si>
  <si>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</si>
  <si>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</si>
  <si>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</si>
  <si>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</si>
  <si>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</si>
  <si>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</si>
  <si>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</si>
  <si>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</si>
  <si>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</si>
  <si>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</si>
  <si>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</si>
  <si>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</si>
  <si>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</si>
  <si>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</si>
  <si>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</si>
  <si>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</si>
  <si>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</si>
  <si>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</si>
  <si>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</si>
  <si>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</si>
  <si>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</si>
  <si>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</si>
  <si>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</si>
  <si>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</si>
  <si>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</si>
  <si>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</si>
  <si>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</si>
  <si>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</si>
  <si>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</si>
  <si>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</si>
  <si>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</si>
  <si>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</si>
  <si>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</si>
  <si>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</si>
  <si>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</si>
  <si>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</si>
  <si>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</si>
  <si>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</si>
  <si>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</si>
  <si>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</si>
  <si>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</si>
  <si>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</si>
  <si>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</si>
  <si>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</si>
  <si>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</si>
  <si>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</si>
  <si>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</si>
  <si>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</si>
  <si>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</si>
  <si>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</si>
  <si>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</si>
  <si>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</si>
  <si>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</si>
  <si>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</si>
  <si>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</si>
  <si>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</si>
  <si>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</si>
  <si>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</si>
  <si>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</si>
  <si>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</si>
  <si>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</si>
  <si>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</si>
  <si>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</si>
  <si>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</si>
  <si>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</si>
  <si>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</si>
  <si>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</si>
  <si>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</si>
  <si>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</si>
  <si>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</si>
  <si>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</si>
  <si>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</si>
  <si>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</si>
  <si>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</si>
  <si>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</si>
  <si>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</si>
  <si>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</si>
  <si>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</si>
  <si>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</si>
  <si>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</si>
  <si>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</si>
  <si>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</si>
  <si>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</si>
  <si>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</si>
  <si>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</si>
  <si>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</si>
  <si>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</si>
  <si>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</si>
  <si>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</si>
  <si>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</si>
  <si>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</si>
  <si>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</si>
  <si>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</si>
  <si>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</si>
  <si>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</si>
  <si>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</si>
  <si>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</si>
  <si>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</si>
  <si>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</si>
  <si>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</si>
  <si>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</si>
  <si>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</si>
  <si>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</si>
  <si>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</si>
  <si>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</si>
  <si>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</si>
  <si>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</si>
  <si>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</si>
  <si>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</si>
  <si>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</si>
  <si>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</si>
  <si>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</si>
  <si>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</si>
  <si>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</si>
  <si>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</si>
  <si>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</si>
  <si>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</si>
  <si>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</si>
  <si>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</si>
  <si>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</si>
  <si>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</si>
  <si>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</si>
  <si>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</si>
  <si>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</si>
  <si>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</si>
  <si>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</si>
  <si>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</si>
  <si>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</si>
  <si>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</si>
  <si>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</si>
  <si>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</si>
  <si>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</si>
  <si>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</si>
  <si>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</si>
  <si>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</si>
  <si>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</si>
  <si>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</si>
  <si>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</si>
  <si>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</si>
  <si>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</si>
  <si>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</si>
  <si>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</si>
  <si>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</si>
  <si>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</si>
  <si>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</si>
  <si>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</si>
  <si>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</si>
  <si>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</si>
  <si>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</si>
  <si>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</si>
  <si>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</si>
  <si>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</si>
  <si>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</si>
  <si>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</si>
  <si>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</si>
  <si>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</si>
  <si>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</si>
  <si>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</si>
  <si>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</si>
  <si>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</si>
  <si>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</si>
  <si>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</si>
  <si>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</si>
  <si>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</si>
  <si>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</si>
  <si>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</si>
  <si>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</si>
  <si>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</si>
  <si>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</si>
  <si>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</si>
  <si>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</si>
  <si>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</si>
  <si>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</si>
  <si>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</si>
  <si>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</si>
  <si>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</si>
  <si>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</si>
  <si>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</si>
  <si>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</si>
  <si>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</si>
  <si>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</si>
  <si>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</si>
  <si>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</si>
  <si>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</si>
  <si>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</si>
  <si>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</si>
  <si>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</si>
  <si>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</si>
  <si>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</si>
  <si>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</si>
  <si>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</si>
  <si>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</si>
  <si>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</si>
  <si>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</si>
  <si>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</si>
  <si>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</si>
  <si>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</si>
  <si>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</si>
  <si>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</si>
  <si>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</si>
  <si>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</si>
  <si>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</si>
  <si>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</si>
  <si>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</si>
  <si>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</si>
  <si>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</si>
  <si>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</si>
  <si>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</si>
  <si>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</si>
  <si>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</si>
  <si>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</si>
  <si>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</si>
  <si>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</si>
  <si>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</si>
  <si>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</si>
  <si>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</si>
  <si>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</si>
  <si>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</si>
  <si>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</si>
  <si>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</si>
  <si>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</si>
  <si>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</si>
  <si>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</si>
  <si>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</si>
  <si>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</si>
  <si>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</si>
  <si>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</si>
  <si>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</si>
  <si>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</si>
  <si>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</si>
  <si>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</si>
  <si>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</si>
  <si>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</si>
  <si>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</si>
  <si>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</si>
  <si>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</si>
  <si>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</si>
  <si>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</si>
  <si>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</si>
  <si>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</si>
  <si>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</si>
  <si>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</si>
  <si>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</si>
  <si>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</si>
  <si>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</si>
  <si>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</si>
  <si>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</si>
  <si>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</si>
  <si>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</si>
  <si>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</si>
  <si>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</si>
  <si>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</si>
  <si>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</si>
  <si>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</si>
  <si>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</si>
  <si>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</si>
  <si>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</si>
  <si>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</si>
  <si>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</si>
  <si>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</si>
  <si>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</si>
  <si>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</si>
  <si>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</si>
  <si>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</si>
  <si>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</si>
  <si>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</si>
  <si>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</si>
  <si>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</si>
  <si>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</si>
  <si>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</si>
  <si>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</si>
  <si>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</si>
  <si>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</si>
  <si>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</si>
  <si>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</si>
  <si>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</si>
  <si>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</si>
  <si>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</si>
  <si>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</si>
  <si>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</si>
  <si>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</si>
  <si>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</si>
  <si>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</si>
  <si>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</si>
  <si>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</si>
  <si>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</si>
  <si>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</si>
  <si>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</si>
  <si>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</si>
  <si>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</si>
  <si>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</si>
  <si>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</si>
  <si>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</si>
  <si>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</si>
  <si>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</si>
  <si>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</si>
  <si>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</si>
  <si>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</si>
  <si>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</si>
  <si>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</si>
  <si>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</si>
  <si>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</si>
  <si>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</si>
  <si>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</si>
  <si>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</si>
  <si>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</si>
  <si>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</si>
  <si>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</si>
  <si>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</si>
  <si>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</si>
  <si>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</si>
  <si>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</si>
  <si>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</si>
  <si>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</si>
  <si>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</si>
  <si>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</si>
  <si>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</si>
  <si>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</si>
  <si>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</si>
  <si>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</si>
  <si>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</si>
  <si>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</si>
  <si>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</si>
  <si>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</si>
  <si>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</si>
  <si>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</si>
  <si>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</si>
  <si>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</si>
  <si>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</si>
  <si>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</si>
  <si>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</si>
  <si>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</si>
  <si>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</si>
  <si>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</si>
  <si>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</si>
  <si>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</si>
  <si>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</si>
  <si>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</si>
  <si>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</si>
  <si>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</si>
  <si>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</si>
  <si>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</si>
  <si>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</si>
  <si>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</si>
  <si>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</si>
  <si>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</si>
  <si>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</si>
  <si>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</si>
  <si>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</si>
  <si>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</si>
  <si>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</si>
  <si>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</si>
  <si>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</si>
  <si>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</si>
  <si>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</si>
  <si>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</si>
  <si>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</si>
  <si>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</si>
  <si>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</si>
  <si>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</si>
  <si>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</si>
  <si>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</si>
  <si>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</si>
  <si>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</si>
  <si>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</si>
  <si>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</si>
  <si>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</si>
  <si>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</si>
  <si>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</si>
  <si>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</si>
  <si>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</si>
  <si>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</si>
  <si>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</si>
  <si>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</si>
  <si>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</si>
  <si>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</si>
  <si>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</si>
  <si>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</si>
  <si>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</si>
  <si>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</si>
  <si>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</si>
  <si>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</si>
  <si>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</si>
  <si>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</si>
  <si>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</si>
  <si>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</si>
  <si>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</si>
  <si>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</si>
  <si>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</si>
  <si>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</si>
  <si>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</si>
  <si>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</si>
  <si>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</si>
  <si>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</si>
  <si>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</si>
  <si>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</si>
  <si>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</si>
  <si>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</si>
  <si>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</si>
  <si>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</si>
  <si>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</si>
  <si>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</si>
  <si>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</si>
  <si>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</si>
  <si>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</si>
  <si>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</si>
  <si>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</si>
  <si>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</si>
  <si>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</si>
  <si>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</si>
  <si>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</si>
  <si>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</si>
  <si>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</si>
  <si>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</si>
  <si>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</si>
  <si>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</si>
  <si>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</si>
  <si>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</si>
  <si>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</si>
  <si>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</si>
  <si>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</si>
  <si>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</si>
  <si>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</si>
  <si>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</si>
  <si>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</si>
  <si>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</si>
  <si>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</si>
  <si>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</si>
  <si>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</si>
  <si>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</si>
  <si>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</si>
  <si>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</si>
  <si>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</si>
  <si>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</si>
  <si>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</si>
  <si>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</si>
  <si>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</si>
  <si>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</si>
  <si>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</si>
  <si>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</si>
  <si>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</si>
  <si>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</si>
  <si>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</si>
  <si>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</si>
  <si>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</si>
  <si>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</si>
  <si>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</si>
  <si>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</si>
  <si>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</si>
  <si>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</si>
  <si>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</si>
  <si>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</si>
  <si>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</si>
  <si>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</si>
  <si>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</si>
  <si>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</si>
  <si>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</si>
  <si>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</si>
  <si>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</si>
  <si>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</si>
  <si>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</si>
  <si>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</si>
  <si>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</si>
  <si>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</si>
  <si>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</si>
  <si>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</si>
  <si>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</si>
  <si>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</si>
  <si>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</si>
  <si>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</si>
  <si>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</si>
  <si>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</si>
  <si>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</si>
  <si>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</si>
  <si>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</si>
  <si>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</si>
  <si>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</si>
  <si>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</si>
  <si>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</si>
  <si>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</si>
  <si>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</si>
  <si>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</si>
  <si>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</si>
  <si>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</si>
  <si>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</si>
  <si>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</si>
  <si>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</si>
  <si>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</si>
  <si>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</si>
  <si>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</si>
  <si>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</si>
  <si>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</si>
  <si>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</si>
  <si>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</si>
  <si>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</si>
  <si>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</si>
  <si>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</si>
  <si>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</si>
  <si>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</si>
  <si>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</si>
  <si>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</si>
  <si>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</si>
  <si>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</si>
  <si>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</si>
  <si>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</si>
  <si>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</si>
  <si>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</si>
  <si>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</si>
  <si>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</si>
  <si>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</si>
  <si>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</si>
  <si>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</si>
  <si>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</si>
  <si>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</si>
  <si>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</si>
  <si>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</si>
  <si>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</si>
  <si>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</si>
  <si>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</si>
  <si>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</si>
  <si>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</si>
  <si>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</si>
  <si>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</si>
  <si>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</si>
  <si>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</si>
  <si>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</si>
  <si>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</si>
  <si>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</si>
  <si>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</si>
  <si>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</si>
  <si>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</si>
  <si>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</si>
  <si>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</si>
  <si>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</si>
  <si>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</si>
  <si>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</si>
  <si>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</si>
  <si>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</si>
  <si>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</si>
  <si>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</si>
  <si>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</si>
  <si>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</si>
  <si>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</si>
  <si>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</si>
  <si>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</si>
  <si>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</si>
  <si>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</si>
  <si>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</si>
  <si>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</si>
  <si>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</si>
  <si>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</si>
  <si>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</si>
  <si>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</si>
  <si>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</si>
  <si>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</si>
  <si>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</si>
  <si>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</si>
  <si>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</si>
  <si>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</si>
  <si>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</si>
  <si>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</si>
  <si>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</si>
  <si>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</si>
  <si>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</si>
  <si>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</si>
  <si>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</si>
  <si>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</si>
  <si>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</si>
  <si>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</si>
  <si>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</si>
  <si>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</si>
  <si>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</si>
  <si>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</si>
  <si>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</si>
  <si>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</si>
  <si>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</si>
  <si>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</si>
  <si>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</si>
  <si>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</si>
  <si>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</si>
  <si>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</si>
  <si>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</si>
  <si>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</si>
  <si>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</si>
  <si>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</si>
  <si>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</si>
  <si>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</si>
  <si>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</si>
  <si>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</si>
  <si>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</si>
  <si>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</si>
  <si>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</si>
  <si>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</si>
  <si>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</si>
  <si>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</si>
  <si>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</si>
  <si>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</si>
  <si>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</si>
  <si>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</si>
  <si>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</si>
  <si>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</si>
  <si>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</si>
  <si>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</si>
  <si>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</si>
  <si>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</si>
  <si>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</si>
  <si>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</si>
  <si>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</si>
  <si>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</si>
  <si>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</si>
  <si>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</si>
  <si>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</si>
  <si>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</si>
  <si>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</si>
  <si>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</si>
  <si>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</si>
  <si>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</si>
  <si>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</si>
  <si>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</si>
  <si>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</si>
  <si>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</si>
  <si>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</si>
  <si>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</si>
  <si>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</si>
  <si>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</si>
  <si>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</si>
  <si>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</si>
  <si>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</si>
  <si>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</si>
  <si>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</si>
  <si>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</si>
  <si>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</si>
  <si>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</si>
  <si>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</si>
  <si>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</si>
  <si>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</si>
  <si>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</si>
  <si>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</si>
  <si>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</si>
  <si>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</si>
  <si>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</si>
  <si>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</si>
  <si>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</si>
  <si>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</si>
  <si>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</si>
  <si>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</si>
  <si>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</si>
  <si>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</si>
  <si>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</si>
  <si>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</si>
  <si>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</si>
  <si>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</si>
  <si>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</si>
  <si>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</si>
  <si>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</si>
  <si>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</si>
  <si>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</si>
  <si>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</si>
  <si>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</si>
  <si>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</si>
  <si>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</si>
  <si>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</si>
  <si>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</si>
  <si>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</si>
  <si>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</si>
  <si>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</si>
  <si>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</si>
  <si>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</si>
  <si>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</si>
  <si>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</si>
  <si>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</si>
  <si>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</si>
  <si>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</si>
  <si>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</si>
  <si>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</si>
  <si>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</si>
  <si>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</si>
  <si>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</si>
  <si>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</si>
  <si>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</si>
  <si>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</si>
  <si>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</si>
  <si>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</si>
  <si>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</si>
  <si>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</si>
  <si>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</si>
  <si>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</si>
  <si>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</si>
  <si>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</si>
  <si>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</si>
  <si>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</si>
  <si>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</si>
  <si>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</si>
  <si>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</si>
  <si>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</si>
  <si>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</si>
  <si>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</si>
  <si>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</si>
  <si>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</si>
  <si>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</si>
  <si>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</si>
  <si>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</si>
  <si>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</si>
  <si>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</si>
  <si>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</si>
  <si>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</si>
  <si>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</si>
  <si>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</si>
  <si>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</si>
  <si>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</si>
  <si>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</si>
  <si>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</si>
  <si>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</si>
  <si>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</si>
  <si>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</si>
  <si>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</si>
  <si>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</si>
  <si>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</si>
  <si>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</si>
  <si>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</si>
  <si>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</si>
  <si>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</si>
  <si>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</si>
  <si>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</si>
  <si>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</si>
  <si>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</si>
  <si>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</si>
  <si>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</si>
  <si>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</si>
  <si>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</si>
  <si>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</si>
  <si>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</si>
  <si>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</si>
  <si>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</si>
  <si>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</si>
  <si>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</si>
  <si>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</si>
  <si>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</si>
  <si>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</si>
  <si>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</si>
  <si>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</si>
  <si>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</si>
  <si>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</si>
  <si>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</si>
  <si>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</si>
  <si>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</si>
  <si>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</si>
  <si>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</si>
  <si>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</si>
  <si>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</si>
  <si>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</si>
  <si>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</si>
  <si>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</si>
  <si>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</si>
  <si>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</si>
  <si>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</si>
  <si>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</si>
  <si>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</si>
  <si>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</si>
  <si>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</si>
  <si>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</si>
  <si>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</si>
  <si>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</si>
  <si>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</si>
  <si>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</si>
  <si>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</si>
  <si>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</si>
  <si>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</si>
  <si>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</si>
  <si>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</si>
  <si>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</si>
  <si>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</si>
  <si>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</si>
  <si>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</si>
  <si>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</si>
  <si>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</si>
  <si>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</si>
  <si>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</si>
  <si>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</si>
  <si>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</si>
  <si>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</si>
  <si>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</si>
  <si>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</si>
  <si>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</si>
  <si>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</si>
  <si>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</si>
  <si>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</si>
  <si>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</si>
  <si>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</si>
  <si>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</si>
  <si>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</si>
  <si>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</si>
  <si>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</si>
  <si>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</si>
  <si>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</si>
  <si>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</si>
  <si>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</si>
  <si>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</si>
  <si>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</si>
  <si>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</si>
  <si>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</si>
  <si>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</si>
  <si>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</si>
  <si>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</si>
  <si>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</si>
  <si>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</si>
  <si>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</si>
  <si>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</si>
  <si>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</si>
  <si>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</si>
  <si>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</si>
  <si>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</si>
  <si>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</si>
  <si>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</si>
  <si>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</si>
  <si>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</si>
  <si>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</si>
  <si>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</si>
  <si>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</si>
  <si>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</si>
  <si>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</si>
  <si>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</si>
  <si>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</si>
  <si>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</si>
  <si>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</si>
  <si>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</si>
  <si>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</si>
  <si>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</si>
  <si>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</si>
  <si>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</si>
  <si>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</si>
  <si>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</si>
  <si>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</si>
  <si>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</si>
  <si>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</si>
  <si>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</si>
  <si>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</si>
  <si>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</si>
  <si>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</si>
  <si>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</si>
  <si>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</si>
  <si>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</si>
  <si>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</si>
  <si>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</si>
  <si>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</si>
  <si>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</si>
  <si>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</si>
  <si>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</si>
  <si>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</si>
  <si>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</si>
  <si>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</si>
  <si>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</si>
  <si>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</si>
  <si>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</si>
  <si>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</si>
  <si>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</si>
  <si>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</si>
  <si>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</si>
  <si>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</si>
  <si>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</si>
  <si>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</si>
  <si>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</si>
  <si>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</si>
  <si>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</si>
  <si>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</si>
  <si>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</si>
  <si>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</si>
  <si>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</si>
  <si>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</si>
  <si>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</si>
  <si>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</si>
  <si>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</si>
  <si>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</si>
  <si>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</si>
  <si>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</si>
  <si>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</si>
  <si>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</si>
  <si>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</si>
  <si>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</si>
  <si>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</si>
  <si>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</si>
  <si>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</si>
  <si>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</si>
  <si>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</si>
  <si>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</si>
  <si>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</si>
  <si>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</si>
  <si>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</si>
  <si>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</si>
  <si>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</si>
  <si>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</si>
  <si>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</si>
  <si>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</si>
  <si>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</si>
  <si>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</si>
  <si>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</si>
  <si>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</si>
  <si>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</si>
  <si>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</si>
  <si>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</si>
  <si>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</si>
  <si>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</si>
  <si>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</si>
  <si>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</si>
  <si>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</si>
  <si>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</si>
  <si>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</si>
  <si>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</si>
  <si>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</si>
  <si>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</si>
  <si>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</si>
  <si>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</si>
  <si>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</si>
  <si>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</si>
  <si>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</si>
  <si>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</si>
  <si>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</si>
  <si>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</si>
  <si>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</si>
  <si>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</si>
  <si>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</si>
  <si>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</si>
  <si>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</si>
  <si>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</si>
  <si>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</si>
  <si>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</si>
  <si>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</si>
  <si>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</si>
  <si>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</si>
  <si>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</si>
  <si>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</si>
  <si>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</si>
  <si>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</si>
  <si>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</si>
  <si>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</si>
  <si>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</si>
  <si>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</si>
  <si>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</si>
  <si>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</si>
  <si>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</si>
  <si>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</si>
  <si>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</si>
  <si>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</si>
  <si>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</si>
  <si>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</si>
  <si>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</si>
  <si>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</si>
  <si>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</si>
  <si>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</si>
  <si>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</si>
  <si>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</si>
  <si>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</si>
  <si>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</si>
  <si>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</si>
  <si>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</si>
  <si>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</si>
  <si>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</si>
  <si>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</si>
  <si>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</si>
  <si>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</si>
  <si>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</si>
  <si>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</si>
  <si>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</si>
  <si>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</si>
  <si>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</si>
  <si>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</si>
  <si>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</si>
  <si>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</si>
  <si>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</si>
  <si>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</si>
  <si>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</si>
  <si>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</si>
  <si>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</si>
  <si>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</si>
  <si>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</si>
  <si>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</si>
  <si>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</si>
  <si>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</si>
  <si>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</si>
  <si>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</si>
  <si>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</si>
  <si>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</si>
  <si>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</si>
  <si>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</si>
  <si>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</si>
  <si>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</si>
  <si>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</si>
  <si>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</si>
  <si>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</si>
  <si>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</si>
  <si>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</si>
  <si>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</si>
  <si>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</si>
  <si>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</si>
  <si>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</si>
  <si>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</si>
  <si>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</si>
  <si>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</si>
  <si>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</si>
  <si>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</si>
  <si>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</si>
  <si>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</si>
  <si>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</si>
  <si>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</si>
  <si>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</si>
  <si>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</si>
  <si>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</si>
  <si>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</si>
  <si>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</si>
  <si>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</si>
  <si>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</si>
  <si>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</si>
  <si>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</si>
  <si>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</si>
  <si>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</si>
  <si>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</si>
  <si>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</si>
  <si>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</si>
  <si>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</si>
  <si>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</si>
  <si>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</si>
  <si>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</si>
  <si>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</si>
  <si>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</si>
  <si>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</si>
  <si>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</si>
  <si>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</si>
  <si>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</si>
  <si>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</si>
  <si>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</si>
  <si>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</si>
  <si>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</si>
  <si>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</si>
  <si>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</si>
  <si>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</si>
  <si>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</si>
  <si>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</si>
  <si>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</si>
  <si>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</si>
  <si>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</si>
  <si>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</si>
  <si>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</si>
  <si>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</si>
  <si>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</si>
  <si>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</si>
  <si>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</si>
  <si>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</si>
  <si>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</si>
  <si>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</si>
  <si>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</si>
  <si>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</si>
  <si>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</si>
  <si>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</si>
  <si>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</si>
  <si>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</si>
  <si>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</si>
  <si>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</si>
  <si>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</si>
  <si>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</si>
  <si>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</si>
  <si>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</si>
  <si>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</si>
  <si>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</si>
  <si>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</si>
  <si>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</si>
  <si>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</si>
  <si>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</si>
  <si>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</si>
  <si>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</si>
  <si>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</si>
  <si>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</si>
  <si>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</si>
  <si>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</si>
  <si>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</si>
  <si>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</si>
  <si>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</si>
  <si>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</si>
  <si>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</si>
  <si>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</si>
  <si>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</si>
  <si>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</si>
  <si>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</si>
  <si>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</si>
  <si>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</si>
  <si>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</si>
  <si>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</si>
  <si>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</si>
  <si>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</si>
  <si>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</si>
  <si>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</si>
  <si>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</si>
  <si>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</si>
  <si>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</si>
  <si>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</si>
  <si>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</si>
  <si>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</si>
  <si>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</si>
  <si>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</si>
  <si>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</si>
  <si>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</si>
  <si>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</si>
  <si>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</si>
  <si>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</si>
  <si>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</si>
  <si>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</si>
  <si>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</si>
  <si>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</si>
  <si>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</si>
  <si>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</si>
  <si>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</si>
  <si>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</si>
  <si>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</si>
  <si>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</si>
  <si>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</si>
  <si>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</si>
  <si>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</si>
  <si>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</si>
  <si>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</si>
  <si>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</si>
  <si>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</si>
  <si>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</si>
  <si>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</si>
  <si>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</si>
  <si>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</si>
  <si>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</si>
  <si>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</si>
  <si>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</si>
  <si>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</si>
  <si>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</si>
  <si>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</si>
  <si>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</si>
  <si>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</si>
  <si>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</si>
  <si>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</si>
  <si>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</si>
  <si>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</si>
  <si>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</si>
  <si>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</si>
  <si>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</si>
  <si>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</si>
  <si>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</si>
  <si>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</si>
  <si>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</si>
  <si>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</si>
  <si>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</si>
  <si>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</si>
  <si>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</si>
  <si>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</si>
  <si>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</si>
  <si>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</si>
  <si>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</si>
  <si>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</si>
  <si>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</si>
  <si>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</si>
  <si>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</si>
  <si>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</si>
  <si>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</si>
  <si>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</si>
  <si>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</si>
  <si>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</si>
  <si>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</si>
  <si>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</si>
  <si>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</si>
  <si>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</si>
  <si>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</si>
  <si>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</si>
  <si>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</si>
  <si>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</si>
  <si>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</si>
  <si>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</si>
  <si>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</si>
  <si>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</si>
  <si>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</si>
  <si>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</si>
  <si>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</si>
  <si>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</si>
  <si>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</si>
  <si>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</si>
  <si>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</si>
  <si>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</si>
  <si>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</si>
  <si>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</si>
  <si>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</si>
  <si>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</si>
  <si>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</si>
  <si>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</si>
  <si>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</si>
  <si>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</si>
  <si>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</si>
  <si>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</si>
  <si>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</si>
  <si>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</si>
  <si>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</si>
  <si>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</si>
  <si>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</si>
  <si>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</si>
  <si>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</si>
  <si>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</si>
  <si>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</si>
  <si>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</si>
  <si>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</si>
  <si>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</si>
  <si>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</si>
  <si>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</si>
  <si>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</si>
  <si>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</si>
  <si>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</si>
  <si>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</si>
  <si>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</si>
  <si>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</si>
  <si>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</si>
  <si>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</si>
  <si>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</si>
  <si>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</si>
  <si>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</si>
  <si>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</si>
  <si>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</si>
  <si>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</si>
  <si>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</si>
  <si>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</si>
  <si>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</si>
  <si>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</si>
  <si>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</si>
  <si>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</si>
  <si>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</si>
  <si>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</si>
  <si>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</si>
  <si>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</si>
  <si>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</si>
  <si>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</si>
  <si>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</si>
  <si>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</si>
  <si>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</si>
  <si>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</si>
  <si>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</si>
  <si>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</si>
  <si>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</si>
  <si>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</si>
  <si>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</si>
  <si>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</si>
  <si>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</si>
  <si>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</si>
  <si>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</si>
  <si>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</si>
  <si>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</si>
  <si>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</si>
  <si>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</si>
  <si>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</si>
  <si>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</si>
  <si>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</si>
  <si>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</si>
  <si>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</si>
  <si>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</si>
  <si>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</si>
  <si>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</si>
  <si>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</si>
  <si>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</si>
  <si>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</si>
  <si>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</si>
  <si>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</si>
  <si>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</si>
  <si>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</si>
  <si>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</si>
  <si>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</si>
  <si>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</si>
  <si>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</si>
  <si>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</si>
  <si>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</si>
  <si>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</si>
  <si>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</si>
  <si>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</si>
  <si>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</si>
  <si>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</si>
  <si>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</si>
  <si>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</si>
  <si>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</si>
  <si>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</si>
  <si>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</si>
  <si>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</si>
  <si>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</si>
  <si>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</si>
  <si>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</si>
  <si>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</si>
  <si>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</si>
  <si>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</si>
  <si>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</si>
  <si>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</si>
  <si>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</si>
  <si>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</si>
  <si>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</si>
  <si>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</si>
  <si>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</si>
  <si>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</si>
  <si>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</si>
  <si>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</si>
  <si>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</si>
  <si>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</si>
  <si>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</si>
  <si>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</si>
  <si>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</si>
  <si>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</si>
  <si>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</si>
  <si>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</si>
  <si>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</si>
  <si>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</si>
  <si>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</si>
  <si>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</si>
  <si>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</si>
  <si>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</si>
  <si>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</si>
  <si>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</si>
  <si>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</si>
  <si>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</si>
  <si>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</si>
  <si>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</si>
  <si>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</si>
  <si>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</si>
  <si>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</si>
  <si>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</si>
  <si>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</si>
  <si>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</si>
  <si>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</si>
  <si>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</si>
  <si>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</si>
  <si>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</si>
  <si>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</si>
  <si>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</si>
  <si>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</si>
  <si>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</si>
  <si>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</si>
  <si>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</si>
  <si>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</si>
  <si>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</si>
  <si>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</si>
  <si>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</si>
  <si>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</si>
  <si>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</si>
  <si>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</si>
  <si>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</si>
  <si>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</si>
  <si>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</si>
  <si>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</si>
  <si>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</si>
  <si>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</si>
  <si>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</si>
  <si>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</si>
  <si>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</si>
  <si>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</si>
  <si>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</si>
  <si>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</si>
  <si>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</si>
  <si>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</si>
  <si>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</si>
  <si>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</si>
  <si>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</si>
  <si>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</si>
  <si>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</si>
  <si>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</si>
  <si>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</si>
  <si>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</si>
  <si>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</si>
  <si>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</si>
  <si>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</si>
  <si>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</si>
  <si>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</si>
  <si>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</si>
  <si>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</si>
  <si>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</si>
  <si>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</si>
  <si>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</si>
  <si>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</si>
  <si>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</si>
  <si>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</si>
  <si>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</si>
  <si>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</si>
  <si>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</si>
  <si>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</si>
  <si>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</si>
  <si>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</si>
  <si>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</si>
  <si>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</si>
  <si>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</si>
  <si>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</si>
  <si>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</si>
  <si>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</si>
  <si>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</si>
  <si>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</si>
  <si>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</si>
  <si>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</si>
  <si>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</si>
  <si>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</si>
  <si>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</si>
  <si>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</si>
  <si>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</si>
  <si>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</si>
  <si>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</si>
  <si>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</si>
  <si>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</si>
  <si>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</si>
  <si>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</si>
  <si>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</si>
  <si>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</si>
  <si>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</si>
  <si>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</si>
  <si>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</si>
  <si>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</si>
  <si>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</si>
  <si>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</si>
  <si>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</si>
  <si>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</si>
  <si>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</si>
  <si>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</si>
  <si>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</si>
  <si>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</si>
  <si>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</si>
  <si>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</si>
  <si>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</si>
  <si>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</si>
  <si>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</si>
  <si>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</si>
  <si>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</si>
  <si>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</si>
  <si>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</si>
  <si>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</si>
  <si>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</si>
  <si>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</si>
  <si>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</si>
  <si>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</si>
  <si>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</si>
  <si>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</si>
  <si>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</si>
  <si>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</si>
  <si>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</si>
  <si>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</si>
  <si>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</si>
  <si>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</si>
  <si>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</si>
  <si>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</si>
  <si>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</si>
  <si>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</si>
  <si>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</si>
  <si>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</si>
  <si>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</si>
  <si>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</si>
  <si>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</si>
  <si>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</si>
  <si>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</si>
  <si>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</si>
  <si>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</si>
  <si>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</si>
  <si>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</si>
  <si>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</si>
  <si>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</si>
  <si>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</si>
  <si>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</si>
  <si>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</si>
  <si>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</si>
  <si>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</si>
  <si>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</si>
  <si>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</si>
  <si>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</si>
  <si>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</si>
  <si>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</si>
  <si>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</si>
  <si>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</si>
  <si>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</si>
  <si>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</si>
  <si>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</si>
  <si>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</si>
  <si>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</si>
  <si>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</si>
  <si>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</si>
  <si>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</si>
  <si>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</si>
  <si>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</si>
  <si>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</si>
  <si>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</si>
  <si>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</si>
  <si>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</si>
  <si>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</si>
  <si>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</si>
  <si>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</si>
  <si>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</si>
  <si>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</si>
  <si>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</si>
  <si>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</si>
  <si>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</si>
  <si>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</si>
  <si>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</si>
  <si>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</si>
  <si>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</si>
  <si>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</si>
  <si>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</si>
  <si>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</si>
  <si>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</si>
  <si>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</si>
  <si>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</si>
  <si>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</si>
  <si>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</si>
  <si>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</si>
  <si>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</si>
  <si>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</si>
  <si>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</si>
  <si>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</si>
  <si>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</si>
  <si>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</si>
  <si>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</si>
  <si>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</si>
  <si>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</si>
  <si>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</si>
  <si>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</si>
  <si>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</si>
  <si>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</si>
  <si>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</si>
  <si>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</si>
  <si>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</si>
  <si>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</si>
  <si>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</si>
  <si>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</si>
  <si>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</si>
  <si>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</si>
  <si>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</si>
  <si>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</si>
  <si>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</si>
  <si>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</si>
  <si>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</si>
  <si>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</si>
  <si>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</si>
  <si>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</si>
  <si>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</si>
  <si>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</si>
  <si>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</si>
  <si>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</si>
  <si>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</si>
  <si>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</si>
  <si>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</si>
  <si>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</si>
  <si>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</si>
  <si>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</si>
  <si>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</si>
  <si>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</si>
  <si>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</si>
  <si>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</si>
  <si>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</si>
  <si>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</si>
  <si>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</si>
  <si>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</si>
  <si>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</si>
  <si>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</si>
  <si>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</si>
  <si>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</si>
  <si>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</si>
  <si>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</si>
  <si>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</si>
  <si>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</si>
  <si>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</si>
  <si>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</si>
  <si>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</si>
  <si>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</si>
  <si>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</si>
  <si>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</si>
  <si>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</si>
  <si>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</si>
  <si>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</si>
  <si>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</si>
  <si>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</si>
  <si>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</si>
  <si>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</si>
  <si>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</si>
  <si>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</si>
  <si>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</si>
  <si>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</si>
  <si>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</si>
  <si>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</si>
  <si>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</si>
  <si>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</si>
  <si>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</si>
  <si>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</si>
  <si>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</si>
  <si>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</si>
  <si>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</si>
  <si>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</si>
  <si>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</si>
  <si>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</si>
  <si>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</si>
  <si>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</si>
  <si>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</si>
  <si>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</si>
  <si>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</si>
  <si>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</si>
  <si>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</si>
  <si>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</si>
  <si>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</si>
  <si>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</si>
  <si>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</si>
  <si>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</si>
  <si>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</si>
  <si>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</si>
  <si>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</si>
  <si>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</si>
  <si>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</si>
  <si>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</si>
  <si>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</si>
  <si>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</si>
  <si>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</si>
  <si>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</si>
  <si>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</si>
  <si>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</si>
  <si>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</si>
  <si>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</si>
  <si>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</si>
  <si>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</si>
  <si>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</si>
  <si>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</si>
  <si>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</si>
  <si>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</si>
  <si>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</si>
  <si>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</si>
  <si>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</si>
  <si>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</si>
  <si>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</si>
  <si>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</si>
  <si>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</si>
  <si>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</si>
  <si>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</si>
  <si>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</si>
  <si>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</si>
  <si>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</si>
  <si>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</si>
  <si>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</si>
  <si>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</si>
  <si>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</si>
  <si>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</si>
  <si>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</si>
  <si>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</si>
  <si>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</si>
  <si>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</si>
  <si>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</si>
  <si>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</si>
  <si>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</si>
  <si>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</si>
  <si>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</si>
  <si>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</si>
  <si>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</si>
  <si>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</si>
  <si>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</si>
  <si>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</si>
  <si>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</si>
  <si>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</si>
  <si>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</si>
  <si>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</si>
  <si>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</si>
  <si>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</si>
  <si>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</si>
  <si>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</si>
  <si>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</si>
  <si>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</si>
  <si>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</si>
  <si>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</si>
  <si>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</si>
  <si>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</si>
  <si>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</si>
  <si>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</si>
  <si>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</si>
  <si>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</si>
  <si>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</si>
  <si>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</si>
  <si>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</si>
  <si>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</si>
  <si>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</si>
  <si>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</si>
  <si>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</si>
  <si>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</si>
  <si>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</si>
  <si>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</si>
  <si>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</si>
  <si>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</si>
  <si>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</si>
  <si>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</si>
  <si>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</si>
  <si>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</si>
  <si>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</si>
  <si>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</si>
  <si>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</si>
  <si>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</si>
  <si>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</si>
  <si>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</si>
  <si>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</si>
  <si>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</si>
  <si>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</si>
  <si>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</si>
  <si>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</si>
  <si>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</si>
  <si>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</si>
  <si>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</si>
  <si>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</si>
  <si>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</si>
  <si>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</si>
  <si>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</si>
  <si>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</si>
  <si>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</si>
  <si>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</si>
  <si>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</si>
  <si>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</si>
  <si>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</si>
  <si>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</si>
  <si>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</si>
  <si>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</si>
  <si>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</si>
  <si>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</si>
  <si>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</si>
  <si>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</si>
  <si>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</si>
  <si>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</si>
  <si>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</si>
  <si>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</si>
  <si>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</si>
  <si>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</si>
  <si>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</si>
  <si>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</si>
  <si>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</si>
  <si>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</si>
  <si>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</si>
  <si>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</si>
  <si>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</si>
  <si>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</si>
  <si>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</si>
  <si>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</si>
  <si>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</si>
  <si>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</si>
  <si>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</si>
  <si>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</si>
  <si>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</si>
  <si>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</si>
  <si>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</si>
  <si>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</si>
  <si>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</si>
  <si>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</si>
  <si>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</si>
  <si>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</si>
  <si>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</si>
  <si>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</si>
  <si>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</si>
  <si>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</si>
  <si>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</si>
  <si>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</si>
  <si>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</si>
  <si>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</si>
  <si>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</si>
  <si>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</si>
  <si>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</si>
  <si>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</si>
  <si>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</si>
  <si>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</si>
  <si>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</si>
  <si>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</si>
  <si>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</si>
  <si>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</si>
  <si>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</si>
  <si>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</si>
  <si>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</si>
  <si>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</si>
  <si>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</si>
  <si>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</si>
  <si>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</si>
  <si>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</si>
  <si>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</si>
  <si>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</si>
  <si>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</si>
  <si>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</si>
  <si>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</si>
  <si>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</si>
  <si>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</si>
  <si>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</si>
  <si>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</si>
  <si>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</si>
  <si>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</si>
  <si>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</si>
  <si>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</si>
  <si>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</si>
  <si>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</si>
  <si>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</si>
  <si>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</si>
  <si>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</si>
  <si>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</si>
  <si>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</si>
  <si>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</si>
  <si>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</si>
  <si>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</si>
  <si>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</si>
  <si>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</si>
  <si>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</si>
  <si>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</si>
  <si>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</si>
  <si>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</si>
  <si>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</si>
  <si>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</si>
  <si>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</si>
  <si>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</si>
  <si>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</si>
  <si>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</si>
  <si>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</si>
  <si>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</si>
  <si>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</si>
  <si>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</si>
  <si>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</si>
  <si>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</si>
  <si>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</si>
  <si>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</si>
  <si>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</si>
  <si>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</si>
  <si>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</si>
  <si>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</si>
  <si>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</si>
  <si>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</si>
  <si>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</si>
  <si>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</si>
  <si>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</si>
  <si>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</si>
  <si>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</si>
  <si>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</si>
  <si>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</si>
  <si>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</si>
  <si>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</si>
  <si>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</si>
  <si>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</si>
  <si>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</si>
  <si>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</si>
  <si>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</si>
  <si>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</si>
  <si>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</si>
  <si>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</si>
  <si>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</si>
  <si>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</si>
  <si>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</si>
  <si>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</si>
  <si>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</si>
  <si>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</si>
  <si>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</si>
  <si>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</si>
  <si>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</si>
  <si>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</si>
  <si>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</si>
  <si>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</si>
  <si>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</si>
  <si>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</si>
  <si>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</si>
  <si>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</si>
  <si>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</si>
  <si>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</si>
  <si>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</si>
  <si>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</si>
  <si>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</si>
  <si>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</si>
  <si>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</si>
  <si>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</si>
  <si>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</si>
  <si>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</si>
  <si>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</si>
  <si>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</si>
  <si>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</si>
  <si>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</si>
  <si>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</si>
  <si>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</si>
  <si>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</si>
  <si>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</si>
  <si>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</si>
  <si>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</si>
  <si>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</si>
  <si>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</si>
  <si>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</si>
  <si>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</si>
  <si>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</si>
  <si>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</si>
  <si>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</si>
  <si>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</si>
  <si>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</si>
  <si>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</si>
  <si>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</si>
  <si>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</si>
  <si>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</si>
  <si>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</si>
  <si>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</si>
  <si>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</si>
  <si>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</si>
  <si>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</si>
  <si>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</si>
  <si>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</si>
  <si>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</si>
  <si>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</si>
  <si>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</si>
  <si>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</si>
  <si>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</si>
  <si>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</si>
  <si>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</si>
  <si>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</si>
  <si>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</si>
  <si>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</si>
  <si>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</si>
  <si>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</si>
  <si>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</si>
  <si>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</si>
  <si>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</si>
  <si>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</si>
  <si>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</si>
  <si>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</si>
  <si>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</si>
  <si>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</si>
  <si>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</si>
  <si>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</si>
  <si>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</si>
  <si>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</si>
  <si>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</si>
  <si>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</si>
  <si>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</si>
  <si>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</si>
  <si>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</si>
  <si>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</si>
  <si>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</si>
  <si>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</si>
  <si>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</si>
  <si>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</si>
  <si>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</si>
  <si>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</si>
  <si>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</si>
  <si>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</si>
  <si>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</si>
  <si>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</si>
  <si>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</si>
  <si>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</si>
  <si>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</si>
  <si>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</si>
  <si>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</si>
  <si>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</si>
  <si>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</si>
  <si>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</si>
  <si>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</si>
  <si>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</si>
  <si>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</si>
  <si>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</si>
  <si>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</si>
  <si>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</si>
  <si>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</si>
  <si>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</si>
  <si>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</si>
  <si>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</si>
  <si>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</si>
  <si>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</si>
  <si>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</si>
  <si>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</si>
  <si>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</si>
  <si>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</si>
  <si>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</si>
  <si>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</si>
  <si>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</si>
  <si>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</si>
  <si>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</si>
  <si>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</si>
  <si>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</si>
  <si>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</si>
  <si>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</si>
  <si>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</si>
  <si>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</si>
  <si>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</si>
  <si>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</si>
  <si>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</si>
  <si>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</si>
  <si>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</si>
  <si>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</si>
  <si>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</si>
  <si>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</si>
  <si>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</si>
  <si>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</si>
  <si>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</si>
  <si>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</si>
  <si>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</si>
  <si>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</si>
  <si>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</si>
  <si>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</si>
  <si>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</si>
  <si>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</si>
  <si>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</si>
  <si>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</si>
  <si>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</si>
  <si>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</si>
  <si>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</si>
  <si>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</si>
  <si>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</si>
  <si>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</si>
  <si>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</si>
  <si>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</si>
  <si>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</si>
  <si>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</si>
  <si>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</si>
  <si>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</si>
  <si>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</si>
  <si>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</si>
  <si>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</si>
  <si>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</si>
  <si>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</si>
  <si>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</si>
  <si>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</si>
  <si>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</si>
  <si>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</si>
  <si>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</si>
  <si>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</si>
  <si>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</si>
  <si>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</si>
  <si>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</si>
  <si>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</si>
  <si>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</si>
  <si>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</si>
  <si>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</si>
  <si>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</si>
  <si>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</si>
  <si>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</si>
  <si>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</si>
  <si>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</si>
  <si>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</si>
  <si>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</si>
  <si>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</si>
  <si>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</si>
  <si>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</si>
  <si>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</si>
  <si>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</si>
  <si>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</si>
  <si>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</si>
  <si>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</si>
  <si>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</si>
  <si>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</si>
  <si>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</si>
  <si>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</si>
  <si>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</si>
  <si>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</si>
  <si>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</si>
  <si>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</si>
  <si>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</si>
  <si>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</si>
  <si>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</si>
  <si>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</si>
  <si>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</si>
  <si>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</si>
  <si>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</si>
  <si>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</si>
  <si>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</si>
  <si>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</si>
  <si>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</si>
  <si>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</si>
  <si>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</si>
  <si>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</si>
  <si>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</si>
  <si>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</si>
  <si>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</si>
  <si>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</si>
  <si>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</si>
  <si>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</si>
  <si>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</si>
  <si>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</si>
  <si>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</si>
  <si>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</si>
  <si>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</si>
  <si>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</si>
  <si>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</si>
  <si>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</si>
  <si>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</si>
  <si>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</si>
  <si>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</si>
  <si>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</si>
  <si>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</si>
  <si>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</si>
  <si>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</si>
  <si>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</si>
  <si>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</si>
  <si>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</si>
  <si>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</si>
  <si>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</si>
  <si>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</si>
  <si>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</si>
  <si>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</si>
  <si>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</si>
  <si>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</si>
  <si>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</si>
  <si>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</si>
  <si>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</si>
  <si>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</si>
  <si>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</si>
  <si>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</si>
  <si>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</si>
  <si>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</si>
  <si>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</si>
  <si>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</si>
  <si>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</si>
  <si>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</si>
  <si>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</si>
  <si>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</si>
  <si>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</si>
  <si>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</si>
  <si>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</si>
  <si>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</si>
  <si>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</si>
  <si>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</si>
  <si>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</si>
  <si>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</si>
  <si>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</si>
  <si>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</si>
  <si>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</si>
  <si>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</si>
  <si>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</si>
  <si>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</si>
  <si>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</si>
  <si>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</si>
  <si>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</si>
  <si>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</si>
  <si>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</si>
  <si>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</si>
  <si>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</si>
  <si>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</si>
  <si>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</si>
  <si>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</si>
  <si>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</si>
  <si>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</si>
  <si>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</si>
  <si>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</si>
  <si>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</si>
  <si>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</si>
  <si>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</si>
  <si>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</si>
  <si>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</si>
  <si>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</si>
  <si>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</si>
  <si>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</si>
  <si>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</si>
  <si>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</si>
  <si>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</si>
  <si>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</si>
  <si>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</si>
  <si>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</si>
  <si>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</si>
  <si>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</si>
  <si>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</si>
  <si>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</si>
  <si>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</si>
  <si>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</si>
  <si>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</si>
  <si>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</si>
  <si>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</si>
  <si>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</si>
  <si>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</si>
  <si>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</si>
  <si>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</si>
  <si>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</si>
  <si>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</si>
  <si>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</si>
  <si>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</si>
  <si>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</si>
  <si>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</si>
  <si>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</si>
  <si>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</si>
  <si>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</si>
  <si>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</si>
  <si>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</si>
  <si>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</si>
  <si>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</si>
  <si>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</si>
  <si>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</si>
  <si>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</si>
  <si>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</si>
  <si>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</si>
  <si>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</si>
  <si>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</si>
  <si>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</si>
  <si>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</si>
  <si>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</si>
  <si>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</si>
  <si>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</si>
  <si>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</si>
  <si>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</si>
  <si>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</si>
  <si>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</si>
  <si>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</si>
  <si>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</si>
  <si>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</si>
  <si>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</si>
  <si>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</si>
  <si>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</si>
  <si>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</si>
  <si>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</si>
  <si>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</si>
  <si>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</si>
  <si>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</si>
  <si>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</si>
  <si>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</si>
  <si>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</si>
  <si>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</si>
  <si>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</si>
  <si>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</si>
  <si>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</si>
  <si>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</si>
  <si>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</si>
  <si>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</si>
  <si>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</si>
  <si>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</si>
  <si>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</si>
  <si>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</si>
  <si>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</si>
  <si>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</si>
  <si>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</si>
  <si>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</si>
  <si>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</si>
  <si>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</si>
  <si>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</si>
  <si>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</si>
  <si>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</si>
  <si>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</si>
  <si>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</si>
  <si>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</si>
  <si>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</si>
  <si>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</si>
  <si>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</si>
  <si>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</si>
  <si>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</si>
  <si>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</si>
  <si>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</si>
  <si>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</si>
  <si>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</si>
  <si>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</si>
  <si>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</si>
  <si>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</si>
  <si>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</si>
  <si>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</si>
  <si>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</si>
  <si>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</si>
  <si>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</si>
  <si>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</si>
  <si>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</si>
  <si>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</si>
  <si>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</si>
  <si>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</si>
  <si>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</si>
  <si>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</si>
  <si>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</si>
  <si>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</si>
  <si>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</si>
  <si>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</si>
  <si>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</si>
  <si>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</si>
  <si>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</si>
  <si>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</si>
  <si>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</si>
  <si>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</si>
  <si>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</si>
  <si>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</si>
  <si>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</si>
  <si>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</si>
  <si>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</si>
  <si>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</si>
  <si>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</si>
  <si>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</si>
  <si>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</si>
  <si>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</si>
  <si>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</si>
  <si>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</si>
  <si>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</si>
  <si>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</si>
  <si>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</si>
  <si>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</si>
  <si>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</si>
  <si>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</si>
  <si>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</si>
  <si>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</si>
  <si>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</si>
  <si>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</si>
  <si>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</si>
  <si>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</si>
  <si>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</si>
  <si>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</si>
  <si>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</si>
  <si>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</si>
  <si>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</si>
  <si>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</si>
  <si>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</si>
  <si>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</si>
  <si>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</si>
  <si>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</si>
  <si>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</si>
  <si>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</si>
  <si>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</si>
  <si>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</si>
  <si>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</si>
  <si>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</si>
  <si>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</si>
  <si>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</si>
  <si>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</si>
  <si>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</si>
  <si>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</si>
  <si>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</si>
  <si>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</si>
  <si>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</si>
  <si>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</si>
  <si>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</si>
  <si>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</si>
  <si>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</si>
  <si>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</si>
  <si>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</si>
  <si>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</si>
  <si>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</si>
  <si>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</si>
  <si>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</si>
  <si>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</si>
  <si>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</si>
  <si>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</si>
  <si>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</si>
  <si>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</si>
  <si>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</si>
  <si>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</si>
  <si>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</si>
  <si>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</si>
  <si>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</si>
  <si>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</si>
  <si>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</si>
  <si>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</si>
  <si>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</si>
  <si>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</si>
  <si>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</si>
  <si>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</si>
  <si>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</si>
  <si>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</si>
  <si>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</si>
  <si>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</si>
  <si>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</si>
  <si>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</si>
  <si>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</si>
  <si>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</si>
  <si>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</si>
  <si>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</si>
  <si>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</si>
  <si>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</si>
  <si>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</si>
  <si>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</si>
  <si>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</si>
  <si>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</si>
  <si>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</si>
  <si>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</si>
  <si>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</si>
  <si>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</si>
  <si>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</si>
  <si>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</si>
  <si>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</si>
  <si>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</si>
  <si>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</si>
  <si>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</si>
  <si>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</si>
  <si>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</si>
  <si>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</si>
  <si>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</si>
  <si>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</si>
  <si>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</si>
  <si>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</si>
  <si>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</si>
  <si>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</si>
  <si>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</si>
  <si>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</si>
  <si>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</si>
  <si>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</si>
  <si>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</si>
  <si>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</si>
  <si>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</si>
  <si>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</si>
  <si>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</si>
  <si>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</si>
  <si>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</si>
  <si>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</si>
  <si>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</si>
  <si>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</si>
  <si>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</si>
  <si>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</si>
  <si>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</si>
  <si>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</si>
  <si>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</si>
  <si>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</si>
  <si>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</si>
  <si>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</si>
  <si>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</si>
  <si>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</si>
  <si>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</si>
  <si>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</si>
  <si>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</si>
  <si>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</si>
  <si>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</si>
  <si>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</si>
  <si>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</si>
  <si>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</si>
  <si>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</si>
  <si>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</si>
  <si>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</si>
  <si>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</si>
  <si>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</si>
  <si>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</si>
  <si>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</si>
  <si>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</si>
  <si>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</si>
  <si>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</si>
  <si>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</si>
  <si>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</si>
  <si>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</si>
  <si>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</si>
  <si>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</si>
  <si>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</si>
  <si>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</si>
  <si>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</si>
  <si>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</si>
  <si>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</si>
  <si>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</si>
  <si>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</si>
  <si>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</si>
  <si>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</si>
  <si>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</si>
  <si>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</si>
  <si>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</si>
  <si>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</si>
  <si>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</si>
  <si>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</si>
  <si>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</si>
  <si>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</si>
  <si>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</si>
  <si>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</si>
  <si>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</si>
  <si>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</si>
  <si>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</si>
  <si>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</si>
  <si>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</si>
  <si>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</si>
  <si>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</si>
  <si>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</si>
  <si>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</si>
  <si>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</si>
  <si>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</si>
  <si>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</si>
  <si>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</si>
  <si>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</si>
  <si>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</si>
  <si>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</si>
  <si>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</si>
  <si>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</si>
  <si>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</si>
  <si>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</si>
  <si>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</si>
  <si>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</si>
  <si>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</si>
  <si>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</si>
  <si>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</si>
  <si>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</si>
  <si>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</si>
  <si>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</si>
  <si>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</si>
  <si>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</si>
  <si>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</si>
  <si>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</si>
  <si>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</si>
  <si>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</si>
  <si>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</si>
  <si>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</si>
  <si>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</si>
  <si>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</si>
  <si>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</si>
  <si>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</si>
  <si>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</si>
  <si>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</si>
  <si>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</si>
  <si>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</si>
  <si>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</si>
  <si>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</si>
  <si>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</si>
  <si>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</si>
  <si>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</si>
  <si>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</si>
  <si>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</si>
  <si>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</si>
  <si>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</si>
  <si>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</si>
  <si>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</si>
  <si>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</si>
  <si>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</si>
  <si>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</si>
  <si>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</si>
  <si>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</si>
  <si>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</si>
  <si>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</si>
  <si>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</si>
  <si>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</si>
  <si>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</si>
  <si>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</si>
  <si>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</si>
  <si>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</si>
  <si>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</si>
  <si>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</si>
  <si>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</si>
  <si>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</si>
  <si>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</si>
  <si>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</si>
  <si>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</si>
  <si>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</si>
  <si>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</si>
  <si>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</si>
  <si>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</si>
  <si>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</si>
  <si>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</si>
  <si>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</si>
  <si>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</si>
  <si>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</si>
  <si>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</si>
  <si>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</si>
  <si>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</si>
  <si>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</si>
  <si>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</si>
  <si>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</si>
  <si>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</si>
  <si>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</si>
  <si>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</si>
  <si>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</si>
  <si>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</si>
  <si>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</si>
  <si>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</si>
  <si>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</si>
  <si>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</si>
  <si>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</si>
  <si>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</si>
  <si>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</si>
  <si>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</si>
  <si>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</si>
  <si>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</si>
  <si>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</si>
  <si>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</si>
  <si>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</si>
  <si>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</si>
  <si>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</si>
  <si>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</si>
  <si>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</si>
  <si>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</si>
  <si>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</si>
  <si>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</si>
  <si>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</si>
  <si>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</si>
  <si>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</si>
  <si>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</si>
  <si>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</si>
  <si>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</si>
  <si>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</si>
  <si>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</si>
  <si>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</si>
  <si>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</si>
  <si>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</si>
  <si>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</si>
  <si>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</si>
  <si>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</si>
  <si>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</si>
  <si>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</si>
  <si>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</si>
  <si>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</si>
  <si>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</si>
  <si>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</si>
  <si>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</si>
  <si>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</si>
  <si>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</si>
  <si>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</si>
  <si>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</si>
  <si>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</si>
  <si>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</si>
  <si>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</si>
  <si>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</si>
  <si>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</si>
  <si>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</si>
  <si>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</si>
  <si>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</si>
  <si>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</si>
  <si>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</si>
  <si>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</si>
  <si>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</si>
  <si>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</si>
  <si>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</si>
  <si>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</si>
  <si>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</si>
  <si>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</si>
  <si>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</si>
  <si>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</si>
  <si>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</si>
  <si>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</si>
  <si>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</si>
  <si>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</si>
  <si>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</si>
  <si>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</si>
  <si>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</si>
  <si>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</si>
  <si>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</si>
  <si>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</si>
  <si>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</si>
  <si>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</si>
  <si>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</si>
  <si>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</si>
  <si>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</si>
  <si>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</si>
  <si>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</si>
  <si>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</si>
  <si>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</si>
  <si>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</si>
  <si>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</si>
  <si>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</si>
  <si>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</si>
  <si>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</si>
  <si>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</si>
  <si>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</si>
  <si>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</si>
  <si>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</si>
  <si>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</si>
  <si>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</si>
  <si>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</si>
  <si>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</si>
  <si>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</si>
  <si>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</si>
  <si>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</si>
  <si>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</si>
  <si>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</si>
  <si>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</si>
  <si>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</si>
  <si>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</si>
  <si>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</si>
  <si>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</si>
  <si>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</si>
  <si>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</si>
  <si>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</si>
  <si>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</si>
  <si>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</si>
  <si>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</si>
  <si>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</si>
  <si>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</si>
  <si>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</si>
  <si>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</si>
  <si>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</si>
  <si>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</si>
  <si>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</si>
  <si>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</si>
  <si>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</si>
  <si>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</si>
  <si>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</si>
  <si>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</si>
  <si>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</si>
  <si>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</si>
  <si>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</si>
  <si>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</si>
  <si>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</si>
  <si>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</si>
  <si>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</si>
  <si>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</si>
  <si>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</si>
  <si>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</si>
  <si>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</si>
  <si>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</si>
  <si>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</si>
  <si>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</si>
  <si>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</si>
  <si>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</si>
  <si>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</si>
  <si>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</si>
  <si>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</si>
  <si>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</si>
  <si>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</si>
  <si>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</si>
  <si>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</si>
  <si>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</si>
  <si>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</si>
  <si>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</si>
  <si>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</si>
  <si>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</si>
  <si>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</si>
  <si>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</si>
  <si>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</si>
  <si>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</si>
  <si>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</si>
  <si>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</si>
  <si>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</si>
  <si>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</si>
  <si>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</si>
  <si>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</si>
  <si>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</si>
  <si>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</si>
  <si>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</si>
  <si>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</si>
  <si>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</si>
  <si>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</si>
  <si>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</si>
  <si>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</si>
  <si>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</si>
  <si>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</si>
  <si>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</si>
  <si>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</si>
  <si>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</si>
  <si>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</si>
  <si>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</si>
  <si>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</si>
  <si>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</si>
  <si>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</si>
  <si>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</si>
  <si>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</si>
  <si>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</si>
  <si>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</si>
  <si>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</si>
  <si>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</si>
  <si>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</si>
  <si>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</si>
  <si>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</si>
  <si>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</si>
  <si>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</si>
  <si>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</si>
  <si>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</si>
  <si>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</si>
  <si>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</si>
  <si>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</si>
  <si>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</si>
  <si>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</si>
  <si>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</si>
  <si>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</si>
  <si>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</si>
  <si>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</si>
  <si>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</si>
  <si>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</si>
  <si>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</si>
  <si>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</si>
  <si>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</si>
  <si>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</si>
  <si>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</si>
  <si>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</si>
  <si>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</si>
  <si>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</si>
  <si>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</si>
  <si>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</si>
  <si>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</si>
  <si>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</si>
  <si>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</si>
  <si>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</si>
  <si>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</si>
  <si>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</si>
  <si>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</si>
  <si>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</si>
  <si>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</si>
  <si>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</si>
  <si>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</si>
  <si>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</si>
  <si>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</si>
  <si>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</si>
  <si>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</si>
  <si>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</si>
  <si>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</si>
  <si>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</si>
  <si>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</si>
  <si>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</si>
  <si>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</si>
  <si>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</si>
  <si>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</si>
  <si>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</si>
  <si>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</si>
  <si>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</si>
  <si>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</si>
  <si>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</si>
  <si>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</si>
  <si>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</si>
  <si>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</si>
  <si>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</si>
  <si>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</si>
  <si>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</si>
  <si>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</si>
  <si>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</si>
  <si>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</si>
  <si>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</si>
  <si>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</si>
  <si>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</si>
  <si>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</si>
  <si>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</si>
  <si>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</si>
  <si>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</si>
  <si>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</si>
  <si>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</si>
  <si>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</si>
  <si>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</si>
  <si>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</si>
  <si>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</si>
  <si>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</si>
  <si>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</si>
  <si>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</si>
  <si>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</si>
  <si>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</si>
  <si>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</si>
  <si>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</si>
  <si>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</si>
  <si>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</si>
  <si>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</si>
  <si>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</si>
  <si>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</si>
  <si>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</si>
  <si>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</si>
  <si>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</si>
  <si>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</si>
  <si>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</si>
  <si>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</si>
  <si>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</si>
  <si>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</si>
  <si>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</si>
  <si>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</si>
  <si>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</si>
  <si>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</si>
  <si>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</si>
  <si>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</si>
  <si>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</si>
  <si>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</si>
  <si>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</si>
  <si>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</si>
  <si>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</si>
  <si>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</si>
  <si>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</si>
  <si>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</si>
  <si>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</si>
  <si>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</si>
  <si>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</si>
  <si>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</si>
  <si>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</si>
  <si>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</si>
  <si>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</si>
  <si>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</si>
  <si>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</si>
  <si>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</si>
  <si>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</si>
  <si>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</si>
  <si>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</si>
  <si>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</si>
  <si>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</si>
  <si>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</si>
  <si>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</si>
  <si>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</si>
  <si>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</si>
  <si>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</si>
  <si>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</si>
  <si>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</si>
  <si>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</si>
  <si>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</si>
  <si>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</si>
  <si>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</si>
  <si>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</si>
  <si>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</si>
  <si>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</si>
  <si>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</si>
  <si>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</si>
  <si>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</si>
  <si>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</si>
  <si>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</si>
  <si>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</si>
  <si>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</si>
  <si>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</si>
  <si>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</si>
  <si>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</si>
  <si>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</si>
  <si>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</si>
  <si>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</si>
  <si>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</si>
  <si>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</si>
  <si>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</si>
  <si>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</si>
  <si>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</si>
  <si>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</si>
  <si>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</si>
  <si>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</si>
  <si>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</si>
  <si>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</si>
  <si>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</si>
  <si>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</si>
  <si>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</si>
  <si>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</si>
  <si>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</si>
  <si>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</si>
  <si>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</si>
  <si>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</si>
  <si>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</si>
  <si>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</si>
  <si>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</si>
  <si>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</si>
  <si>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</si>
  <si>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</si>
  <si>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</si>
  <si>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</si>
  <si>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</si>
  <si>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</si>
  <si>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</si>
  <si>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</si>
  <si>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</si>
  <si>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</si>
  <si>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</si>
  <si>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</si>
  <si>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</si>
  <si>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</si>
  <si>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</si>
  <si>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</si>
  <si>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</si>
  <si>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</si>
  <si>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</si>
  <si>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</si>
  <si>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</si>
  <si>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</si>
  <si>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</si>
  <si>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</si>
  <si>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</si>
  <si>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</si>
  <si>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</si>
  <si>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</si>
  <si>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</si>
  <si>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</si>
  <si>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</si>
  <si>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</si>
  <si>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</si>
  <si>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</si>
  <si>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</si>
  <si>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</si>
  <si>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</si>
  <si>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</si>
  <si>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</si>
  <si>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</si>
  <si>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</si>
  <si>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</si>
  <si>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</si>
  <si>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</si>
  <si>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</si>
  <si>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</si>
  <si>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</si>
  <si>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</si>
  <si>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</si>
  <si>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</si>
  <si>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</si>
  <si>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</si>
  <si>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</si>
  <si>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</si>
  <si>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</si>
  <si>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</si>
  <si>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</si>
  <si>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</si>
  <si>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</si>
  <si>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</si>
  <si>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</si>
  <si>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</si>
  <si>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</si>
  <si>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</si>
  <si>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</si>
  <si>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</si>
  <si>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</si>
  <si>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</si>
  <si>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</si>
  <si>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</si>
  <si>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</si>
  <si>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</si>
  <si>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</si>
  <si>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</si>
  <si>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</si>
  <si>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</si>
  <si>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</si>
  <si>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</si>
  <si>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</si>
  <si>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</si>
  <si>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</si>
  <si>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</si>
  <si>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</si>
  <si>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</si>
  <si>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</si>
  <si>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</si>
  <si>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</si>
  <si>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</si>
  <si>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</si>
  <si>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</si>
  <si>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</si>
  <si>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</si>
  <si>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</si>
  <si>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</si>
  <si>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</si>
  <si>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</si>
  <si>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</si>
  <si>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</si>
  <si>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</si>
  <si>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</si>
  <si>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</si>
  <si>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</si>
  <si>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</si>
  <si>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</si>
  <si>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</si>
  <si>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</si>
  <si>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</si>
  <si>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</si>
  <si>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</si>
  <si>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</si>
  <si>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</si>
  <si>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</si>
  <si>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</si>
  <si>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</si>
  <si>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</si>
  <si>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</si>
  <si>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</si>
  <si>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</si>
  <si>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</si>
  <si>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</si>
  <si>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</si>
  <si>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</si>
  <si>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</si>
  <si>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</si>
  <si>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</si>
  <si>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</si>
  <si>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</si>
  <si>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</si>
  <si>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</si>
  <si>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</si>
  <si>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</si>
  <si>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</si>
  <si>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</si>
  <si>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</si>
  <si>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</si>
  <si>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</si>
  <si>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</si>
  <si>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</si>
  <si>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</si>
  <si>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</si>
  <si>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</si>
  <si>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</si>
  <si>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</si>
  <si>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</si>
  <si>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</si>
  <si>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</si>
  <si>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</si>
  <si>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</si>
  <si>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</si>
  <si>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</si>
  <si>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</si>
  <si>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</si>
  <si>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</si>
  <si>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</si>
  <si>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</si>
  <si>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</si>
  <si>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</si>
  <si>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</si>
  <si>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</si>
  <si>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</si>
  <si>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</si>
  <si>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</si>
  <si>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</si>
  <si>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</si>
  <si>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</si>
  <si>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</si>
  <si>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</si>
  <si>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</si>
  <si>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</si>
  <si>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</si>
  <si>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</si>
  <si>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</si>
  <si>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</si>
  <si>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</si>
  <si>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</si>
  <si>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</si>
  <si>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</si>
  <si>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</si>
  <si>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</si>
  <si>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</si>
  <si>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</si>
  <si>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</si>
  <si>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</si>
  <si>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</si>
  <si>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</si>
  <si>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</si>
  <si>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</si>
  <si>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</si>
  <si>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</si>
  <si>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</si>
  <si>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</si>
  <si>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</si>
  <si>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</si>
  <si>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</si>
  <si>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</si>
  <si>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</si>
  <si>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</si>
  <si>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</si>
  <si>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</si>
  <si>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</si>
  <si>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</si>
  <si>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</si>
  <si>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</si>
  <si>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</si>
  <si>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</si>
  <si>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</si>
  <si>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</si>
  <si>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</si>
  <si>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</si>
  <si>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</si>
  <si>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</si>
  <si>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</si>
  <si>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</si>
  <si>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</si>
  <si>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</si>
  <si>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</si>
  <si>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</si>
  <si>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</si>
  <si>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</si>
  <si>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</si>
  <si>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</si>
  <si>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</si>
  <si>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</si>
  <si>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</si>
  <si>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</si>
  <si>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</si>
  <si>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</si>
  <si>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</si>
  <si>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</si>
  <si>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</si>
  <si>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</si>
  <si>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</si>
  <si>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</si>
  <si>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</si>
  <si>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</si>
  <si>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</si>
  <si>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</si>
  <si>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</si>
  <si>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</si>
  <si>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</si>
  <si>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</si>
  <si>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</si>
  <si>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</si>
  <si>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</si>
  <si>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</si>
  <si>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</si>
  <si>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</si>
  <si>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</si>
  <si>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</si>
  <si>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</si>
  <si>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</si>
  <si>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</si>
  <si>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</si>
  <si>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</si>
  <si>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</si>
  <si>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</si>
  <si>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</si>
  <si>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</si>
  <si>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</si>
  <si>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</si>
  <si>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</si>
  <si>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</si>
  <si>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</si>
  <si>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</si>
  <si>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</si>
  <si>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</si>
  <si>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</si>
  <si>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</si>
  <si>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</si>
  <si>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</si>
  <si>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</si>
  <si>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</si>
  <si>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</si>
  <si>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</si>
  <si>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</si>
  <si>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</si>
  <si>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</si>
  <si>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</si>
  <si>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</si>
  <si>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</si>
  <si>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</si>
  <si>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</si>
  <si>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</si>
  <si>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</si>
  <si>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</si>
  <si>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</si>
  <si>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</si>
  <si>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</si>
  <si>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</si>
  <si>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</si>
  <si>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</si>
  <si>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</si>
  <si>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</si>
  <si>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</si>
  <si>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</si>
  <si>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</si>
  <si>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</si>
  <si>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</si>
  <si>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</si>
  <si>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</si>
  <si>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</si>
  <si>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</si>
  <si>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</si>
  <si>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</si>
  <si>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</si>
  <si>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</si>
  <si>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</si>
  <si>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</si>
  <si>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</si>
  <si>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</si>
  <si>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</si>
  <si>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</si>
  <si>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</si>
  <si>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</si>
  <si>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</si>
  <si>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</si>
  <si>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</si>
  <si>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</si>
  <si>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</si>
  <si>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</si>
  <si>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</si>
  <si>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</si>
  <si>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</si>
  <si>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</si>
  <si>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</si>
  <si>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</si>
  <si>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</si>
  <si>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</si>
  <si>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</si>
  <si>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</si>
  <si>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</si>
  <si>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</si>
  <si>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</si>
  <si>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</si>
  <si>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</si>
  <si>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</si>
  <si>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</si>
  <si>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</si>
  <si>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</si>
  <si>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</si>
  <si>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</si>
  <si>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</si>
  <si>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</si>
  <si>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</si>
  <si>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</si>
  <si>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</si>
  <si>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</si>
  <si>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</si>
  <si>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</si>
  <si>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</si>
  <si>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</si>
  <si>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</si>
  <si>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</si>
  <si>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</si>
  <si>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</si>
  <si>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</si>
  <si>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</si>
  <si>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</si>
  <si>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</si>
  <si>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</si>
  <si>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</si>
  <si>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</si>
  <si>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</si>
  <si>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</si>
  <si>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</si>
  <si>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</si>
  <si>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</si>
  <si>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</si>
  <si>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</si>
  <si>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</si>
  <si>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</si>
  <si>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</si>
  <si>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</si>
  <si>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</si>
  <si>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</si>
  <si>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</si>
  <si>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</si>
  <si>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</si>
  <si>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</si>
  <si>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</si>
  <si>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</si>
  <si>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</si>
  <si>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</si>
  <si>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</si>
  <si>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</si>
  <si>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</si>
  <si>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</si>
  <si>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</si>
  <si>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</si>
  <si>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</si>
  <si>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</si>
  <si>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</si>
  <si>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</si>
  <si>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</si>
  <si>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</si>
  <si>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</si>
  <si>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</si>
  <si>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</si>
  <si>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</si>
  <si>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</si>
  <si>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</si>
  <si>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</si>
  <si>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</si>
  <si>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</si>
  <si>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</si>
  <si>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</si>
  <si>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</si>
  <si>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</si>
  <si>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</si>
  <si>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</si>
  <si>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</si>
  <si>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</si>
  <si>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</si>
  <si>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</si>
  <si>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</si>
  <si>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</si>
  <si>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</si>
  <si>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</si>
  <si>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</si>
  <si>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</si>
  <si>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</si>
  <si>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</si>
  <si>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</si>
  <si>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</si>
  <si>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</si>
  <si>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</si>
  <si>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</si>
  <si>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</si>
  <si>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</si>
  <si>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</si>
  <si>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</si>
  <si>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</si>
  <si>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</si>
  <si>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</si>
  <si>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</si>
  <si>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</si>
  <si>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</si>
  <si>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</si>
  <si>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</si>
  <si>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</si>
  <si>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</si>
  <si>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</si>
  <si>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</si>
  <si>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</si>
  <si>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</si>
  <si>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</si>
  <si>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</si>
  <si>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</si>
  <si>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</si>
  <si>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</si>
  <si>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</si>
  <si>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</si>
  <si>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</si>
  <si>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</si>
  <si>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</si>
  <si>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</si>
  <si>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</si>
  <si>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</si>
  <si>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</si>
  <si>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</si>
  <si>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</si>
  <si>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</si>
  <si>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</si>
  <si>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</si>
  <si>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</si>
  <si>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</si>
  <si>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</si>
  <si>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</si>
  <si>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</si>
  <si>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</si>
  <si>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</si>
  <si>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</si>
  <si>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</si>
  <si>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</si>
  <si>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</si>
  <si>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</si>
  <si>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</si>
  <si>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</si>
  <si>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</si>
  <si>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</si>
  <si>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</si>
  <si>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</si>
  <si>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</si>
  <si>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</si>
  <si>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</si>
  <si>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</si>
  <si>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</si>
  <si>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</si>
  <si>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</si>
  <si>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</si>
  <si>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</si>
  <si>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</si>
  <si>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</si>
  <si>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</si>
  <si>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</si>
  <si>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</si>
  <si>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</si>
  <si>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</si>
  <si>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</si>
  <si>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</si>
  <si>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</si>
  <si>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</si>
  <si>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</si>
  <si>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</si>
  <si>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</si>
  <si>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</si>
  <si>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</si>
  <si>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</si>
  <si>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</si>
  <si>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</si>
  <si>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</si>
  <si>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</si>
  <si>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</si>
  <si>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</si>
  <si>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</si>
  <si>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</si>
  <si>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</si>
  <si>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</si>
  <si>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</si>
  <si>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</si>
  <si>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</si>
  <si>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</si>
  <si>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</si>
  <si>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</si>
  <si>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</si>
  <si>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</si>
  <si>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</si>
  <si>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</si>
  <si>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</si>
  <si>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</si>
  <si>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</si>
  <si>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</si>
  <si>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</si>
  <si>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</si>
  <si>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</si>
  <si>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</si>
  <si>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</si>
  <si>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</si>
  <si>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</si>
  <si>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</si>
  <si>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</si>
  <si>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</si>
  <si>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</si>
  <si>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</si>
  <si>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</si>
  <si>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</si>
  <si>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</si>
  <si>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</si>
  <si>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</si>
  <si>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</si>
  <si>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</si>
  <si>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</si>
  <si>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</si>
  <si>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</si>
  <si>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</si>
  <si>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</si>
  <si>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</si>
  <si>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</si>
  <si>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</si>
  <si>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</si>
  <si>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</si>
  <si>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</si>
  <si>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</si>
  <si>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</si>
  <si>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</si>
  <si>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</si>
  <si>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</si>
  <si>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</si>
  <si>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</si>
  <si>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</si>
  <si>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</si>
  <si>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</si>
  <si>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</si>
  <si>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</si>
  <si>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</si>
  <si>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</si>
  <si>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</si>
  <si>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</si>
  <si>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</si>
  <si>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</si>
  <si>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</si>
  <si>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</si>
  <si>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</si>
  <si>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</si>
  <si>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</si>
  <si>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</si>
  <si>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</si>
  <si>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</si>
  <si>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</si>
  <si>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</si>
  <si>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</si>
  <si>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</si>
  <si>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</si>
  <si>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</si>
  <si>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</si>
  <si>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</si>
  <si>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</si>
  <si>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</si>
  <si>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</si>
  <si>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</si>
  <si>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</si>
  <si>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</si>
  <si>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</si>
  <si>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</si>
  <si>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</si>
  <si>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</si>
  <si>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</si>
  <si>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</si>
  <si>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</si>
  <si>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</si>
  <si>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</si>
  <si>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</si>
  <si>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</si>
  <si>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</si>
  <si>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</si>
  <si>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</si>
  <si>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</si>
  <si>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</si>
  <si>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</si>
  <si>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</si>
  <si>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</si>
  <si>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</si>
  <si>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</si>
  <si>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</si>
  <si>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</si>
  <si>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</si>
  <si>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</si>
  <si>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</si>
  <si>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</si>
  <si>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</si>
  <si>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</si>
  <si>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</si>
  <si>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</si>
  <si>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</si>
  <si>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</si>
  <si>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</si>
  <si>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</si>
  <si>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</si>
  <si>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</si>
  <si>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</si>
  <si>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</si>
  <si>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</si>
  <si>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</si>
  <si>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</si>
  <si>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</si>
  <si>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</si>
  <si>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</si>
  <si>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</si>
  <si>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</si>
  <si>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</si>
  <si>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</si>
  <si>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</si>
  <si>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</si>
  <si>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</si>
  <si>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</si>
  <si>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</si>
  <si>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</si>
  <si>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</si>
  <si>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</si>
  <si>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</si>
  <si>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</si>
  <si>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</si>
  <si>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</si>
  <si>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</si>
  <si>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</si>
  <si>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</si>
  <si>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</si>
  <si>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</si>
  <si>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</si>
  <si>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</si>
  <si>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</si>
  <si>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</si>
  <si>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</si>
  <si>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</si>
  <si>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</si>
  <si>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</si>
  <si>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</si>
  <si>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</si>
  <si>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</si>
  <si>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</si>
  <si>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</si>
  <si>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</si>
  <si>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</si>
  <si>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</si>
  <si>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</si>
  <si>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</si>
  <si>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</si>
  <si>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</si>
  <si>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</si>
  <si>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</si>
  <si>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</si>
  <si>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</si>
  <si>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</si>
  <si>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</si>
  <si>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</si>
  <si>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</si>
  <si>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</si>
  <si>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</si>
  <si>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</si>
  <si>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</si>
  <si>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</si>
  <si>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</si>
  <si>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</si>
  <si>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</si>
  <si>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</si>
  <si>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</si>
  <si>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</si>
  <si>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</si>
  <si>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</si>
  <si>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</si>
  <si>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</si>
  <si>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</si>
  <si>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</si>
  <si>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</si>
  <si>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</si>
  <si>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</si>
  <si>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</si>
  <si>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</si>
  <si>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</si>
  <si>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</si>
  <si>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</si>
  <si>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</si>
  <si>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</si>
  <si>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</si>
  <si>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</si>
  <si>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</si>
  <si>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</si>
  <si>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</si>
  <si>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</si>
  <si>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</si>
  <si>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</si>
  <si>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</si>
  <si>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</si>
  <si>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</si>
  <si>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</si>
  <si>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</si>
  <si>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</si>
  <si>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</si>
  <si>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</si>
  <si>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</si>
  <si>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</si>
  <si>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</si>
  <si>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</si>
  <si>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</si>
  <si>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</si>
  <si>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</si>
  <si>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</si>
  <si>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</si>
  <si>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</si>
  <si>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</si>
  <si>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</si>
  <si>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</si>
  <si>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</si>
  <si>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</si>
  <si>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</si>
  <si>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</si>
  <si>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</si>
  <si>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</si>
  <si>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</si>
  <si>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</si>
  <si>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</si>
  <si>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</si>
  <si>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</si>
  <si>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</si>
  <si>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</si>
  <si>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</si>
  <si>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</si>
  <si>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</si>
  <si>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</si>
  <si>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</si>
  <si>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</si>
  <si>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</si>
  <si>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</si>
  <si>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</si>
  <si>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</si>
  <si>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</si>
  <si>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</si>
  <si>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</si>
  <si>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</si>
  <si>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</si>
  <si>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</si>
  <si>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</si>
  <si>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</si>
  <si>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</si>
  <si>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</si>
  <si>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</si>
  <si>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</si>
  <si>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</si>
  <si>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</si>
  <si>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</si>
  <si>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</si>
  <si>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</si>
  <si>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</si>
  <si>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</si>
  <si>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</si>
  <si>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</si>
  <si>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</si>
  <si>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</si>
  <si>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</si>
  <si>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</si>
  <si>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</si>
  <si>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</si>
  <si>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</si>
  <si>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</si>
  <si>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</si>
  <si>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</si>
  <si>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</si>
  <si>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</si>
  <si>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</si>
  <si>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</si>
  <si>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</si>
  <si>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</si>
  <si>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</si>
  <si>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</si>
  <si>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</si>
  <si>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</si>
  <si>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</si>
  <si>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</si>
  <si>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</si>
  <si>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</si>
  <si>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</si>
  <si>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</si>
  <si>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</si>
  <si>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</si>
  <si>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</si>
  <si>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</si>
  <si>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</si>
  <si>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</si>
  <si>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</si>
  <si>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</si>
  <si>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</si>
  <si>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</si>
  <si>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</si>
  <si>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</si>
  <si>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</si>
  <si>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</si>
  <si>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</si>
  <si>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</si>
  <si>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</si>
  <si>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</si>
  <si>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</si>
  <si>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</si>
  <si>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</si>
  <si>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</si>
  <si>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</si>
  <si>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</si>
  <si>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</si>
  <si>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</si>
  <si>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</si>
  <si>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</si>
  <si>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</si>
  <si>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</si>
  <si>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</si>
  <si>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</si>
  <si>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</si>
  <si>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</si>
  <si>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</si>
  <si>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</si>
  <si>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</si>
  <si>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</si>
  <si>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</si>
  <si>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</si>
  <si>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</si>
  <si>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</si>
  <si>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</si>
  <si>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</si>
  <si>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</si>
  <si>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</si>
  <si>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</si>
  <si>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</si>
  <si>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</si>
  <si>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</si>
  <si>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</si>
  <si>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</si>
  <si>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</si>
  <si>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</si>
  <si>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</si>
  <si>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</si>
  <si>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</si>
  <si>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</si>
  <si>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</si>
  <si>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</si>
  <si>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</si>
  <si>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</si>
  <si>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</si>
  <si>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</si>
  <si>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</si>
  <si>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</si>
  <si>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</si>
  <si>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</si>
  <si>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</si>
  <si>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</si>
  <si>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</si>
  <si>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</si>
  <si>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</si>
  <si>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</si>
  <si>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</si>
  <si>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</si>
  <si>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</si>
  <si>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</si>
  <si>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</si>
  <si>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</si>
  <si>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</si>
  <si>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</si>
  <si>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</si>
  <si>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</si>
  <si>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</si>
  <si>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</si>
  <si>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</si>
  <si>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</si>
  <si>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</si>
  <si>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</si>
  <si>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</si>
  <si>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</si>
  <si>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</si>
  <si>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</si>
  <si>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</si>
  <si>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</si>
  <si>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</si>
  <si>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</si>
  <si>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</si>
  <si>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</si>
  <si>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</si>
  <si>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</si>
  <si>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</si>
  <si>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</si>
  <si>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</si>
  <si>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</si>
  <si>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</si>
  <si>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</si>
  <si>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</si>
  <si>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</si>
  <si>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</si>
  <si>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</si>
  <si>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</si>
  <si>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</si>
  <si>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</si>
  <si>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</si>
  <si>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</si>
  <si>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</si>
  <si>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</si>
  <si>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</si>
  <si>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</si>
  <si>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</si>
  <si>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</si>
  <si>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</si>
  <si>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</si>
  <si>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</si>
  <si>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</si>
  <si>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</si>
  <si>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</si>
  <si>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</si>
  <si>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</si>
  <si>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</si>
  <si>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</si>
  <si>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</si>
  <si>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</si>
  <si>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</si>
  <si>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</si>
  <si>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</si>
  <si>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</si>
  <si>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</si>
  <si>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</si>
  <si>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</si>
  <si>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</si>
  <si>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</si>
  <si>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</si>
  <si>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</si>
  <si>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</si>
  <si>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</si>
  <si>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</si>
  <si>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</si>
  <si>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</si>
  <si>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</si>
  <si>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</si>
  <si>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</si>
  <si>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</si>
  <si>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</si>
  <si>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</si>
  <si>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</si>
  <si>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</si>
  <si>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</si>
  <si>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</si>
  <si>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</si>
  <si>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</si>
  <si>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</si>
  <si>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</si>
  <si>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</si>
  <si>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</si>
  <si>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</si>
  <si>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</si>
  <si>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</si>
  <si>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</si>
  <si>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</si>
  <si>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</si>
  <si>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</si>
  <si>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</si>
  <si>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</si>
  <si>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</si>
  <si>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</si>
  <si>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</si>
  <si>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</si>
  <si>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</si>
  <si>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</si>
  <si>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</si>
  <si>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</si>
  <si>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</si>
  <si>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</si>
  <si>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</si>
  <si>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</si>
  <si>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</si>
  <si>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</si>
  <si>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</si>
  <si>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</si>
  <si>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</si>
  <si>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</si>
  <si>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</si>
  <si>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</si>
  <si>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</si>
  <si>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</si>
  <si>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</si>
  <si>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</si>
  <si>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</si>
  <si>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</si>
  <si>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</si>
  <si>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</si>
  <si>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</si>
  <si>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</si>
  <si>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</si>
  <si>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</si>
  <si>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</si>
  <si>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</si>
  <si>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</si>
  <si>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</si>
  <si>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</si>
  <si>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</si>
  <si>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</si>
  <si>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</si>
  <si>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</si>
  <si>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</si>
  <si>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</si>
  <si>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</si>
  <si>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</si>
  <si>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</si>
  <si>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</si>
  <si>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</si>
  <si>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</si>
  <si>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</si>
  <si>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</si>
  <si>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</si>
  <si>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</si>
  <si>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</si>
  <si>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</si>
  <si>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</si>
  <si>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</si>
  <si>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</si>
  <si>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</si>
  <si>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</si>
  <si>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</si>
  <si>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</si>
  <si>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</si>
  <si>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</si>
  <si>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</si>
  <si>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</si>
  <si>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</si>
  <si>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</si>
  <si>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</si>
  <si>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</si>
  <si>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</si>
  <si>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</si>
  <si>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</si>
  <si>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</si>
  <si>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</si>
  <si>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</si>
  <si>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</si>
  <si>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</si>
  <si>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</si>
  <si>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</si>
  <si>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</si>
  <si>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</si>
  <si>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</si>
  <si>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</si>
  <si>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</si>
  <si>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</si>
  <si>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</si>
  <si>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</si>
  <si>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</si>
  <si>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</si>
  <si>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</si>
  <si>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</si>
  <si>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</si>
  <si>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</si>
  <si>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</si>
  <si>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</si>
  <si>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</si>
  <si>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</si>
  <si>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</si>
  <si>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</si>
  <si>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</si>
  <si>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</si>
  <si>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</si>
  <si>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</si>
  <si>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</si>
  <si>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</si>
  <si>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</si>
  <si>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</si>
  <si>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</si>
  <si>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</si>
  <si>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</si>
  <si>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</si>
  <si>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</si>
  <si>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</si>
  <si>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</si>
  <si>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</si>
  <si>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</si>
  <si>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</si>
  <si>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</si>
  <si>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</si>
  <si>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</si>
  <si>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</si>
  <si>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</si>
  <si>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</si>
  <si>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</si>
  <si>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</si>
  <si>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</si>
  <si>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</si>
  <si>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</si>
  <si>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</si>
  <si>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</si>
  <si>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</si>
  <si>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</si>
  <si>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</si>
  <si>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</si>
  <si>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</si>
  <si>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</si>
  <si>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</si>
  <si>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</si>
  <si>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</si>
  <si>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</si>
  <si>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</si>
  <si>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</si>
  <si>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</si>
  <si>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</si>
  <si>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</si>
  <si>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</si>
  <si>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</si>
  <si>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</si>
  <si>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</si>
  <si>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</si>
  <si>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</si>
  <si>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</si>
  <si>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</si>
  <si>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</si>
  <si>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</si>
  <si>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</si>
  <si>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</si>
  <si>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</si>
  <si>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</si>
  <si>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</si>
  <si>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</si>
  <si>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</si>
  <si>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</si>
  <si>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</si>
  <si>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</si>
  <si>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</si>
  <si>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</si>
  <si>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</si>
  <si>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</si>
  <si>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</si>
  <si>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</si>
  <si>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</si>
  <si>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</si>
  <si>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</si>
  <si>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</si>
  <si>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</si>
  <si>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</si>
  <si>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</si>
  <si>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</si>
  <si>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</si>
  <si>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</si>
  <si>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</si>
  <si>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</si>
  <si>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</si>
  <si>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</si>
  <si>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</si>
  <si>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</si>
  <si>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</si>
  <si>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</si>
  <si>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</si>
  <si>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</si>
  <si>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</si>
  <si>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</si>
  <si>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</si>
  <si>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</si>
  <si>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</si>
  <si>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</si>
  <si>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</si>
  <si>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</si>
  <si>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</si>
  <si>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</si>
  <si>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</si>
  <si>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</si>
  <si>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</si>
  <si>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</si>
  <si>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</si>
  <si>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</si>
  <si>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</si>
  <si>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</si>
  <si>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</si>
  <si>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</si>
  <si>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</si>
  <si>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</si>
  <si>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</si>
  <si>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</si>
  <si>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</si>
  <si>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</si>
  <si>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</si>
  <si>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</si>
  <si>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</si>
  <si>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</si>
  <si>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</si>
  <si>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</si>
  <si>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</si>
  <si>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</si>
  <si>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</si>
  <si>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</si>
  <si>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</si>
  <si>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</si>
  <si>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</si>
  <si>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</si>
  <si>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</si>
  <si>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</si>
  <si>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</si>
  <si>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</si>
  <si>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</si>
  <si>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</si>
  <si>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</si>
  <si>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</si>
  <si>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</si>
  <si>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</si>
  <si>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</si>
  <si>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</si>
  <si>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</si>
  <si>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</si>
  <si>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</si>
  <si>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</si>
  <si>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</si>
  <si>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</si>
  <si>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</si>
  <si>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</si>
  <si>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</si>
  <si>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</si>
  <si>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</si>
  <si>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</si>
  <si>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</si>
  <si>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</si>
  <si>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</si>
  <si>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</si>
  <si>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</si>
  <si>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</si>
  <si>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</si>
  <si>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</si>
  <si>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</si>
  <si>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</si>
  <si>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</si>
  <si>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</si>
  <si>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</si>
  <si>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</si>
  <si>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</si>
  <si>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</si>
  <si>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</si>
  <si>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</si>
  <si>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</si>
  <si>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</si>
  <si>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</si>
  <si>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</si>
  <si>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</si>
  <si>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</si>
  <si>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</si>
  <si>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</si>
  <si>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</si>
  <si>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</si>
  <si>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</si>
  <si>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</si>
  <si>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</si>
  <si>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</si>
  <si>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</si>
  <si>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</si>
  <si>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</si>
  <si>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</si>
  <si>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</si>
  <si>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</si>
  <si>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</si>
  <si>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</si>
  <si>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</si>
  <si>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</si>
  <si>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</si>
  <si>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</si>
  <si>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</si>
  <si>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</si>
  <si>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</si>
  <si>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</si>
  <si>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</si>
  <si>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</si>
  <si>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</si>
  <si>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</si>
  <si>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</si>
  <si>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</si>
  <si>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</si>
  <si>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</si>
  <si>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</si>
  <si>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</si>
  <si>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</si>
  <si>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</si>
  <si>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</si>
  <si>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</si>
  <si>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</si>
  <si>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</si>
  <si>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</si>
  <si>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</si>
  <si>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</si>
  <si>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</si>
  <si>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</si>
  <si>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</si>
  <si>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</si>
  <si>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</si>
  <si>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</si>
  <si>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</si>
  <si>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</si>
  <si>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</si>
  <si>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</si>
  <si>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</si>
  <si>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</si>
  <si>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</si>
  <si>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</si>
  <si>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</si>
  <si>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</si>
  <si>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</si>
  <si>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</si>
  <si>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</si>
  <si>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</si>
  <si>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</si>
  <si>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</si>
  <si>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</si>
  <si>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</si>
  <si>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</si>
  <si>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</si>
  <si>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</si>
  <si>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</si>
  <si>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</si>
  <si>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</si>
  <si>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</si>
  <si>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</si>
  <si>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</si>
  <si>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</si>
  <si>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</si>
  <si>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</si>
  <si>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</si>
  <si>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</si>
  <si>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</si>
  <si>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</si>
  <si>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</si>
  <si>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</si>
  <si>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</si>
  <si>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</si>
  <si>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</si>
  <si>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</si>
  <si>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</si>
  <si>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</si>
  <si>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</si>
  <si>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</si>
  <si>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</si>
  <si>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</si>
  <si>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</si>
  <si>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</si>
  <si>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</si>
  <si>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</si>
  <si>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</si>
  <si>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</si>
  <si>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</si>
  <si>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</si>
  <si>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</si>
  <si>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</si>
  <si>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</si>
  <si>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</si>
  <si>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</si>
  <si>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</si>
  <si>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</si>
  <si>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</si>
  <si>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</si>
  <si>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</si>
  <si>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</si>
  <si>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</si>
  <si>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</si>
  <si>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</si>
  <si>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</si>
  <si>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</si>
  <si>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</si>
  <si>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</si>
  <si>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</si>
  <si>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</si>
  <si>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</si>
  <si>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</si>
  <si>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</si>
  <si>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</si>
  <si>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</si>
  <si>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</si>
  <si>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</si>
  <si>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</si>
  <si>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</si>
  <si>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</si>
  <si>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</si>
  <si>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</si>
  <si>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</si>
  <si>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</si>
  <si>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</si>
  <si>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</si>
  <si>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</si>
  <si>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</si>
  <si>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</si>
  <si>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</si>
  <si>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</si>
  <si>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</si>
  <si>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</si>
  <si>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</si>
  <si>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</si>
  <si>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</si>
  <si>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</si>
  <si>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</si>
  <si>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</si>
  <si>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</si>
  <si>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</si>
  <si>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</si>
  <si>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</si>
  <si>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</si>
  <si>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</si>
  <si>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</si>
  <si>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</si>
  <si>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</si>
  <si>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</si>
  <si>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</si>
  <si>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</si>
  <si>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</si>
  <si>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</si>
  <si>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</si>
  <si>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</si>
  <si>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</si>
  <si>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</si>
  <si>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</si>
  <si>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</si>
  <si>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</si>
  <si>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</si>
  <si>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</si>
  <si>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</si>
  <si>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</si>
  <si>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</si>
  <si>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</si>
  <si>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</si>
  <si>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</si>
  <si>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</si>
  <si>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</si>
  <si>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</si>
  <si>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</si>
  <si>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</si>
  <si>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</si>
  <si>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</si>
  <si>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</si>
  <si>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</si>
  <si>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</si>
  <si>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</si>
  <si>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</si>
  <si>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</si>
  <si>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</si>
  <si>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</si>
  <si>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</si>
  <si>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</si>
  <si>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</si>
  <si>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</si>
  <si>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</si>
  <si>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</si>
  <si>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</si>
  <si>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</si>
  <si>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</si>
  <si>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</si>
  <si>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</si>
  <si>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</si>
  <si>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</si>
  <si>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</si>
  <si>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</si>
  <si>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</si>
  <si>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</si>
  <si>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</si>
  <si>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</si>
  <si>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</si>
  <si>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</si>
  <si>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</si>
  <si>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</si>
  <si>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</si>
  <si>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</si>
  <si>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</si>
  <si>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</si>
  <si>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</si>
  <si>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</si>
  <si>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</si>
  <si>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</si>
  <si>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</si>
  <si>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</si>
  <si>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</si>
  <si>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</si>
  <si>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</si>
  <si>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</si>
  <si>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</si>
  <si>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</si>
  <si>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</si>
  <si>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</si>
  <si>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</si>
  <si>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</si>
  <si>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</si>
  <si>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</si>
  <si>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</si>
  <si>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</si>
  <si>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</si>
  <si>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</si>
  <si>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</si>
  <si>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</si>
  <si>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</si>
  <si>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</si>
  <si>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</si>
  <si>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</si>
  <si>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</si>
  <si>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</si>
  <si>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</si>
  <si>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</si>
  <si>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</si>
  <si>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</si>
  <si>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</si>
  <si>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</si>
  <si>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</si>
  <si>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</si>
  <si>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</si>
  <si>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</si>
  <si>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</si>
  <si>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</si>
  <si>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</si>
  <si>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</si>
  <si>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</si>
  <si>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</si>
  <si>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</si>
  <si>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</si>
  <si>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</si>
  <si>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</si>
  <si>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</si>
  <si>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</si>
  <si>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</si>
  <si>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</si>
  <si>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</si>
  <si>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</si>
  <si>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</si>
  <si>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</si>
  <si>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</si>
  <si>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</si>
  <si>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</si>
  <si>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</si>
  <si>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</si>
  <si>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</si>
  <si>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</si>
  <si>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</si>
  <si>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</si>
  <si>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</si>
  <si>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</si>
  <si>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</si>
  <si>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</si>
  <si>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</si>
  <si>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</si>
  <si>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</si>
  <si>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</si>
  <si>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</si>
  <si>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</si>
  <si>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</si>
  <si>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</si>
  <si>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</si>
  <si>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</si>
  <si>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</si>
  <si>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</si>
  <si>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</si>
  <si>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</si>
  <si>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</si>
  <si>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</si>
  <si>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</si>
  <si>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</si>
  <si>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</si>
  <si>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</si>
  <si>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</si>
  <si>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</si>
  <si>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</si>
  <si>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</si>
  <si>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</si>
  <si>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</si>
  <si>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</si>
  <si>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</si>
  <si>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</si>
  <si>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</si>
  <si>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</si>
  <si>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</si>
  <si>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</si>
  <si>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</si>
  <si>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</si>
  <si>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</si>
  <si>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</si>
  <si>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</si>
  <si>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</si>
  <si>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</si>
  <si>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</si>
  <si>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</si>
  <si>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</si>
  <si>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</si>
  <si>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</si>
  <si>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</si>
  <si>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</si>
  <si>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</si>
  <si>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</si>
  <si>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</si>
  <si>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</si>
  <si>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</si>
  <si>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</si>
  <si>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</si>
  <si>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</si>
  <si>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</si>
  <si>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</si>
  <si>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</si>
  <si>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</si>
  <si>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</si>
  <si>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</si>
  <si>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</si>
  <si>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</si>
  <si>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</si>
  <si>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</si>
  <si>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</si>
  <si>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</si>
  <si>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</si>
  <si>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</si>
  <si>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</si>
  <si>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</si>
  <si>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</si>
  <si>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</si>
  <si>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</si>
  <si>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</si>
  <si>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</si>
  <si>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</si>
  <si>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</si>
  <si>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</si>
  <si>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</si>
  <si>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</si>
  <si>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</si>
  <si>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</si>
  <si>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</si>
  <si>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</si>
  <si>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</si>
  <si>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</si>
  <si>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</si>
  <si>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</si>
  <si>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</si>
  <si>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</si>
  <si>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</si>
  <si>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</si>
  <si>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</si>
  <si>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</si>
  <si>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</si>
  <si>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</si>
  <si>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</si>
  <si>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</si>
  <si>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</si>
  <si>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</si>
  <si>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</si>
  <si>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</si>
  <si>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</si>
  <si>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</si>
  <si>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</si>
  <si>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</si>
  <si>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</si>
  <si>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</si>
  <si>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</si>
  <si>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</si>
  <si>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</si>
  <si>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</si>
  <si>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</si>
  <si>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</si>
  <si>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</si>
  <si>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</si>
  <si>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</si>
  <si>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</si>
  <si>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</si>
  <si>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</si>
  <si>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</si>
  <si>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</si>
  <si>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</si>
  <si>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</si>
  <si>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</si>
  <si>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</si>
  <si>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</si>
  <si>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</si>
  <si>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</si>
  <si>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</si>
  <si>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</si>
  <si>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</si>
  <si>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</si>
  <si>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</si>
  <si>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</si>
  <si>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</si>
  <si>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</si>
  <si>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</si>
  <si>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</si>
  <si>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</si>
  <si>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</si>
  <si>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</si>
  <si>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</si>
  <si>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</si>
  <si>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</si>
  <si>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</si>
  <si>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</si>
  <si>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</si>
  <si>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</si>
  <si>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</si>
  <si>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</si>
  <si>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</si>
  <si>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</si>
  <si>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</si>
  <si>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</si>
  <si>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</si>
  <si>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</si>
  <si>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</si>
  <si>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</si>
  <si>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</si>
  <si>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</si>
  <si>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</si>
  <si>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</si>
  <si>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</si>
  <si>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</si>
  <si>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</si>
  <si>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</si>
  <si>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</si>
  <si>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</si>
  <si>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</si>
  <si>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</si>
  <si>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</si>
  <si>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</si>
  <si>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</si>
  <si>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</si>
  <si>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</si>
  <si>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</si>
  <si>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</si>
  <si>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</si>
  <si>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</si>
  <si>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</si>
  <si>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</si>
  <si>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</si>
  <si>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</si>
  <si>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</si>
  <si>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</si>
  <si>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</si>
  <si>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</si>
  <si>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</si>
  <si>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</si>
  <si>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</si>
  <si>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</si>
  <si>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</si>
  <si>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</si>
  <si>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</si>
  <si>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</si>
  <si>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</si>
  <si>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</si>
  <si>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</si>
  <si>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</si>
  <si>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</si>
  <si>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</si>
  <si>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</si>
  <si>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</si>
  <si>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</si>
  <si>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</si>
  <si>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</si>
  <si>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</si>
  <si>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</si>
  <si>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</si>
  <si>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</si>
  <si>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</si>
  <si>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</si>
  <si>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</si>
  <si>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</si>
  <si>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</si>
  <si>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</si>
  <si>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</si>
  <si>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</si>
  <si>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</si>
  <si>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</si>
  <si>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</si>
  <si>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</si>
  <si>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</si>
  <si>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</si>
  <si>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</si>
  <si>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</si>
  <si>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</si>
  <si>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</si>
  <si>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</si>
  <si>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</si>
  <si>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</si>
  <si>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</si>
  <si>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</si>
  <si>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</si>
  <si>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</si>
  <si>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</si>
  <si>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</si>
  <si>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</si>
  <si>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</si>
  <si>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</si>
  <si>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</si>
  <si>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</si>
  <si>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</si>
  <si>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</si>
  <si>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</si>
  <si>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</si>
  <si>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</si>
  <si>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</si>
  <si>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</si>
  <si>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</si>
  <si>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</si>
  <si>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</si>
  <si>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</si>
  <si>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</si>
  <si>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</si>
  <si>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</si>
  <si>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</si>
  <si>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</si>
  <si>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</si>
  <si>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</si>
  <si>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</si>
  <si>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</si>
  <si>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</si>
  <si>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</si>
  <si>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</si>
  <si>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</si>
  <si>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</si>
  <si>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</si>
  <si>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</si>
  <si>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</si>
  <si>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</si>
  <si>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</si>
  <si>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</si>
  <si>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</si>
  <si>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</si>
  <si>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</si>
  <si>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</si>
  <si>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</si>
  <si>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</si>
  <si>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</si>
  <si>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</si>
  <si>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</si>
  <si>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</si>
  <si>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</si>
  <si>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</si>
  <si>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</si>
  <si>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</si>
  <si>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</si>
  <si>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</si>
  <si>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</si>
  <si>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</si>
  <si>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</si>
  <si>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</si>
  <si>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</si>
  <si>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</si>
  <si>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</si>
  <si>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</si>
  <si>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</si>
  <si>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</si>
  <si>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</si>
  <si>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</si>
  <si>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</si>
  <si>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</si>
  <si>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</si>
  <si>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</si>
  <si>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</si>
  <si>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</si>
  <si>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</si>
  <si>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</si>
  <si>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</si>
  <si>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</si>
  <si>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</si>
  <si>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</si>
  <si>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</si>
  <si>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</si>
  <si>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</si>
  <si>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</si>
  <si>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</si>
  <si>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</si>
  <si>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</si>
  <si>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</si>
  <si>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</si>
  <si>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</si>
  <si>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</si>
  <si>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</si>
  <si>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</si>
  <si>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</si>
  <si>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</si>
  <si>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</si>
  <si>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</si>
  <si>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</si>
  <si>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</si>
  <si>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</si>
  <si>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</si>
  <si>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</si>
  <si>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</si>
  <si>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</si>
  <si>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</si>
  <si>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</si>
  <si>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</si>
  <si>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</si>
  <si>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</si>
  <si>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</si>
  <si>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</si>
  <si>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</si>
  <si>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</si>
  <si>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</si>
  <si>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</si>
  <si>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</si>
  <si>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</si>
  <si>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</si>
  <si>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</si>
  <si>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</si>
  <si>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</si>
  <si>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</si>
  <si>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</si>
  <si>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</si>
  <si>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</si>
  <si>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</si>
  <si>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</si>
  <si>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</si>
  <si>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</si>
  <si>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</si>
  <si>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</si>
  <si>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</si>
  <si>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</si>
  <si>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</si>
  <si>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</si>
  <si>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</si>
  <si>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</si>
  <si>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</si>
  <si>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</si>
  <si>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</si>
  <si>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</si>
  <si>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</si>
  <si>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</si>
  <si>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</si>
  <si>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</si>
  <si>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</si>
  <si>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</si>
  <si>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</si>
  <si>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</si>
  <si>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</si>
  <si>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</si>
  <si>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</si>
  <si>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</si>
  <si>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</si>
  <si>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</si>
  <si>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</si>
  <si>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</si>
  <si>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</si>
  <si>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</si>
  <si>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</si>
  <si>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</si>
  <si>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</si>
  <si>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</si>
  <si>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</si>
  <si>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</si>
  <si>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</si>
  <si>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</si>
  <si>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</si>
  <si>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</si>
  <si>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</si>
  <si>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</si>
  <si>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</si>
  <si>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</si>
  <si>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</si>
  <si>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</si>
  <si>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</si>
  <si>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</si>
  <si>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</si>
  <si>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</si>
  <si>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</si>
  <si>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</si>
  <si>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</si>
  <si>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</si>
  <si>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</si>
  <si>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</si>
  <si>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</si>
  <si>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</si>
  <si>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</si>
  <si>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</si>
  <si>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</si>
  <si>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</si>
  <si>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</si>
  <si>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</si>
  <si>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</si>
  <si>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</si>
  <si>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</si>
  <si>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</si>
  <si>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</si>
  <si>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</si>
  <si>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</si>
  <si>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</si>
  <si>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</si>
  <si>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</si>
  <si>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</si>
  <si>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</si>
  <si>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</si>
  <si>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</si>
  <si>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</si>
  <si>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</si>
  <si>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</si>
  <si>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</si>
  <si>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</si>
  <si>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</si>
  <si>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</si>
  <si>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</si>
  <si>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</si>
  <si>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</si>
  <si>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</si>
  <si>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</si>
  <si>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</si>
  <si>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</si>
  <si>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</si>
  <si>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</si>
  <si>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</si>
  <si>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</si>
  <si>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</si>
  <si>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</si>
  <si>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</si>
  <si>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</si>
  <si>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</si>
  <si>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</si>
  <si>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</si>
  <si>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</si>
  <si>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</si>
  <si>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</si>
  <si>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</si>
  <si>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</si>
  <si>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</si>
  <si>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</si>
  <si>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</si>
  <si>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</si>
  <si>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</si>
  <si>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</si>
  <si>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</si>
  <si>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</si>
  <si>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</si>
  <si>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</si>
  <si>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</si>
  <si>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</si>
  <si>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</si>
  <si>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</si>
  <si>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</si>
  <si>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</si>
  <si>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</si>
  <si>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</si>
  <si>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</si>
  <si>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</si>
  <si>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</si>
  <si>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</si>
  <si>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</si>
  <si>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</si>
  <si>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</si>
  <si>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</si>
  <si>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</si>
  <si>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</si>
  <si>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</si>
  <si>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</si>
  <si>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</si>
  <si>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</si>
  <si>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</si>
  <si>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</si>
  <si>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</si>
  <si>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</si>
  <si>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</si>
  <si>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</si>
  <si>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</si>
  <si>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</si>
  <si>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</si>
  <si>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</si>
  <si>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</si>
  <si>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</si>
  <si>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</si>
  <si>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</si>
  <si>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</si>
  <si>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</si>
  <si>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</si>
  <si>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</si>
  <si>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</si>
  <si>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</si>
  <si>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</si>
  <si>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</si>
  <si>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</si>
  <si>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</si>
  <si>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</si>
  <si>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</si>
  <si>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</si>
  <si>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</si>
  <si>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</si>
  <si>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</si>
  <si>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</si>
  <si>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</si>
  <si>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</si>
  <si>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</si>
  <si>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</si>
  <si>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</si>
  <si>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</si>
  <si>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</si>
  <si>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</si>
  <si>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</si>
  <si>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</si>
  <si>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</si>
  <si>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</si>
  <si>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</si>
  <si>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</si>
  <si>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</si>
  <si>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</si>
  <si>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</si>
  <si>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</si>
  <si>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</si>
  <si>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</si>
  <si>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</si>
  <si>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</si>
  <si>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</si>
  <si>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</si>
  <si>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</si>
  <si>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</si>
  <si>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</si>
  <si>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</si>
  <si>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</si>
  <si>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</si>
  <si>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</si>
  <si>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</si>
  <si>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</si>
  <si>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</si>
  <si>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</si>
  <si>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</si>
  <si>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</si>
  <si>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</si>
  <si>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</si>
  <si>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</si>
  <si>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</si>
  <si>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</si>
  <si>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</si>
  <si>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</si>
  <si>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</si>
  <si>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</si>
  <si>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</si>
  <si>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</si>
  <si>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</si>
  <si>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</si>
  <si>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</si>
  <si>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</si>
  <si>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</si>
  <si>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</si>
  <si>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</si>
  <si>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</si>
  <si>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</si>
  <si>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</si>
  <si>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</si>
  <si>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</si>
  <si>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</si>
  <si>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</si>
  <si>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</si>
  <si>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</si>
  <si>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</si>
  <si>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</si>
  <si>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</si>
  <si>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</si>
  <si>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</si>
  <si>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</si>
  <si>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</si>
  <si>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</si>
  <si>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</si>
  <si>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</si>
  <si>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</si>
  <si>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</si>
  <si>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</si>
  <si>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</si>
  <si>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</si>
  <si>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</si>
  <si>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</si>
  <si>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</si>
  <si>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</si>
  <si>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</si>
  <si>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</si>
  <si>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</si>
  <si>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</si>
  <si>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</si>
  <si>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</si>
  <si>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</si>
  <si>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</si>
  <si>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</si>
  <si>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</si>
  <si>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</si>
  <si>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</si>
  <si>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</si>
  <si>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</si>
  <si>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</si>
  <si>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</si>
  <si>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</si>
  <si>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</si>
  <si>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</si>
  <si>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</si>
  <si>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</si>
  <si>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</si>
  <si>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</si>
  <si>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</si>
  <si>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</si>
  <si>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</si>
  <si>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</si>
  <si>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</si>
  <si>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</si>
  <si>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</si>
  <si>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</si>
  <si>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</si>
  <si>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</si>
  <si>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</si>
  <si>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</si>
  <si>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</si>
  <si>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</si>
  <si>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</si>
  <si>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</si>
  <si>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</si>
  <si>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</si>
  <si>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</si>
  <si>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</si>
  <si>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</si>
  <si>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</si>
  <si>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</si>
  <si>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</si>
  <si>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</si>
  <si>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</si>
  <si>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</si>
  <si>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</si>
  <si>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</si>
  <si>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</si>
  <si>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</si>
  <si>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</si>
  <si>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</si>
  <si>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</si>
  <si>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</si>
  <si>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</si>
  <si>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</si>
  <si>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</si>
  <si>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</si>
  <si>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</si>
  <si>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</si>
  <si>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</si>
  <si>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</si>
  <si>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</si>
  <si>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</si>
  <si>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</si>
  <si>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</si>
  <si>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</si>
  <si>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</si>
  <si>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</si>
  <si>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</si>
  <si>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</si>
  <si>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</si>
  <si>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</si>
  <si>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</si>
  <si>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</si>
  <si>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</si>
  <si>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</si>
  <si>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</si>
  <si>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</si>
  <si>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</si>
  <si>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</si>
  <si>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</si>
  <si>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</si>
  <si>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</si>
  <si>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</si>
  <si>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</si>
  <si>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</si>
  <si>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</si>
  <si>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</si>
  <si>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</si>
  <si>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</si>
  <si>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</si>
  <si>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</si>
  <si>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</si>
  <si>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</si>
  <si>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</si>
  <si>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</si>
  <si>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</si>
  <si>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</si>
  <si>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</si>
  <si>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</si>
  <si>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</si>
  <si>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</si>
  <si>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</si>
  <si>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</si>
  <si>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</si>
  <si>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</si>
  <si>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</si>
  <si>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</si>
  <si>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</si>
  <si>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</si>
  <si>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</si>
  <si>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</si>
  <si>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</si>
  <si>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</si>
  <si>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</si>
  <si>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</si>
  <si>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</si>
  <si>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</si>
  <si>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</si>
  <si>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</si>
  <si>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</si>
  <si>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</si>
  <si>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</si>
  <si>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</si>
  <si>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</si>
  <si>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</si>
  <si>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</si>
  <si>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</si>
  <si>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</si>
  <si>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</si>
  <si>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</si>
  <si>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</si>
  <si>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</si>
  <si>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</si>
  <si>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</si>
  <si>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</si>
  <si>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</si>
  <si>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</si>
  <si>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</si>
  <si>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</si>
  <si>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</si>
  <si>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</si>
  <si>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</si>
  <si>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</si>
  <si>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</si>
  <si>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</si>
  <si>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</si>
  <si>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</si>
  <si>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</si>
  <si>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</si>
  <si>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</si>
  <si>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</si>
  <si>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</si>
  <si>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</si>
  <si>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</si>
  <si>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</si>
  <si>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</si>
  <si>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</si>
  <si>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</si>
  <si>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</si>
  <si>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</si>
  <si>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</si>
  <si>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</si>
  <si>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</si>
  <si>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</si>
  <si>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</si>
  <si>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</si>
  <si>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</si>
  <si>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</si>
  <si>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</si>
  <si>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</si>
  <si>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</si>
  <si>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</si>
  <si>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</si>
  <si>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</si>
  <si>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</si>
  <si>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</si>
  <si>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</si>
  <si>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</si>
  <si>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</si>
  <si>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</si>
  <si>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</si>
  <si>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</si>
  <si>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</si>
  <si>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</si>
  <si>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</si>
  <si>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</si>
  <si>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</si>
  <si>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</si>
  <si>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</si>
  <si>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</si>
  <si>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</si>
  <si>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</si>
  <si>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</si>
  <si>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</si>
  <si>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</si>
  <si>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</si>
  <si>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</si>
  <si>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</si>
  <si>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</si>
  <si>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</si>
  <si>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</si>
  <si>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</si>
  <si>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</si>
  <si>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</si>
  <si>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</si>
  <si>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</si>
  <si>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</si>
  <si>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</si>
  <si>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</si>
  <si>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</si>
  <si>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</si>
  <si>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</si>
  <si>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</si>
  <si>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</si>
  <si>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</si>
  <si>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</si>
  <si>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</si>
  <si>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</si>
  <si>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</si>
  <si>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</si>
  <si>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</si>
  <si>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</si>
  <si>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</si>
  <si>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</si>
  <si>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</si>
  <si>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</si>
  <si>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</si>
  <si>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</si>
  <si>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</si>
  <si>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</si>
  <si>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</si>
  <si>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</si>
  <si>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</si>
  <si>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</si>
  <si>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</si>
  <si>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</si>
  <si>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</si>
  <si>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</si>
  <si>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</si>
  <si>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</si>
  <si>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</si>
  <si>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</si>
  <si>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</si>
  <si>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</si>
  <si>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</si>
  <si>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</si>
  <si>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</si>
  <si>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</si>
  <si>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</si>
  <si>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</si>
  <si>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</si>
  <si>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</si>
  <si>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</si>
  <si>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</si>
  <si>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</si>
  <si>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</si>
  <si>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</si>
  <si>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</si>
  <si>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</si>
  <si>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</si>
  <si>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</si>
  <si>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</si>
  <si>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</si>
  <si>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</si>
  <si>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</si>
  <si>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</si>
  <si>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</si>
  <si>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</si>
  <si>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</si>
  <si>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</si>
  <si>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</si>
  <si>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</si>
  <si>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</si>
  <si>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</si>
  <si>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</si>
  <si>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</si>
  <si>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</si>
  <si>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</si>
  <si>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</si>
  <si>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</si>
  <si>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</si>
  <si>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</si>
  <si>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</si>
  <si>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</si>
  <si>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</si>
  <si>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</si>
  <si>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</si>
  <si>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</si>
  <si>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</si>
  <si>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</si>
  <si>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</si>
  <si>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</si>
  <si>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</si>
  <si>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</si>
  <si>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</si>
  <si>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</si>
  <si>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</si>
  <si>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</si>
  <si>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</si>
  <si>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</si>
  <si>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</si>
  <si>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</si>
  <si>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</si>
  <si>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</si>
  <si>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</si>
  <si>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</si>
  <si>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</si>
  <si>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</si>
  <si>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</si>
  <si>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</si>
  <si>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</si>
  <si>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</si>
  <si>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</si>
  <si>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</si>
  <si>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</si>
  <si>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</si>
  <si>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</si>
  <si>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</si>
  <si>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</si>
  <si>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</si>
  <si>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</si>
  <si>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</si>
  <si>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</si>
  <si>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</si>
  <si>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</si>
  <si>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</si>
  <si>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</si>
  <si>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</si>
  <si>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</si>
  <si>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</si>
  <si>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</si>
  <si>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</si>
  <si>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</si>
  <si>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</si>
  <si>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</si>
  <si>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</si>
  <si>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</si>
  <si>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</si>
  <si>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</si>
  <si>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</si>
  <si>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</si>
  <si>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</si>
  <si>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</si>
  <si>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</si>
  <si>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</si>
  <si>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</si>
  <si>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</si>
  <si>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</si>
  <si>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</si>
  <si>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</si>
  <si>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</si>
  <si>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</si>
  <si>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</si>
  <si>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</si>
  <si>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</si>
  <si>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</si>
  <si>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</si>
  <si>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</si>
  <si>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</si>
  <si>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</si>
  <si>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</si>
  <si>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</si>
  <si>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</si>
  <si>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</si>
  <si>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</si>
  <si>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</si>
  <si>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</si>
  <si>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</si>
  <si>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</si>
  <si>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</si>
  <si>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</si>
  <si>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</si>
  <si>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</si>
  <si>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</si>
  <si>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</si>
  <si>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</si>
  <si>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</si>
  <si>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</si>
  <si>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</si>
  <si>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</si>
  <si>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</si>
  <si>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</si>
  <si>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</si>
  <si>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</si>
  <si>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</si>
  <si>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</si>
  <si>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</si>
  <si>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</si>
  <si>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</si>
  <si>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</si>
  <si>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</si>
  <si>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</si>
  <si>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</si>
  <si>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</si>
  <si>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</si>
  <si>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</si>
  <si>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</si>
  <si>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</si>
  <si>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</si>
  <si>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</si>
  <si>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</si>
  <si>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</si>
  <si>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</si>
  <si>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</si>
  <si>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</si>
  <si>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</si>
  <si>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</si>
  <si>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</si>
  <si>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</si>
  <si>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</si>
  <si>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</si>
  <si>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</si>
  <si>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</si>
  <si>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</si>
  <si>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</si>
  <si>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</si>
  <si>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</si>
  <si>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</si>
  <si>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</si>
  <si>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</si>
  <si>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</si>
  <si>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</si>
  <si>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</si>
  <si>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</si>
  <si>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</si>
  <si>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</si>
  <si>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</si>
  <si>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</si>
  <si>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</si>
  <si>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</si>
  <si>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</si>
  <si>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</si>
  <si>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</si>
  <si>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</si>
  <si>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</si>
  <si>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</si>
  <si>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</si>
  <si>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</si>
  <si>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</si>
  <si>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</si>
  <si>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</si>
  <si>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</si>
  <si>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</si>
  <si>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</si>
  <si>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</si>
  <si>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</si>
  <si>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</si>
  <si>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</si>
  <si>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</si>
  <si>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</si>
  <si>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</si>
  <si>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</si>
  <si>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</si>
  <si>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</si>
  <si>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</si>
  <si>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</si>
  <si>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</si>
  <si>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</si>
  <si>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</si>
  <si>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</si>
  <si>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</si>
  <si>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</si>
  <si>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</si>
  <si>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</si>
  <si>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</si>
  <si>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</si>
  <si>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</si>
  <si>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</si>
  <si>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</si>
  <si>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</si>
  <si>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</si>
  <si>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</si>
  <si>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</si>
  <si>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</si>
  <si>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</si>
  <si>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</si>
  <si>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</si>
  <si>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</si>
  <si>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</si>
  <si>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</si>
  <si>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</si>
  <si>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</si>
  <si>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</si>
  <si>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</si>
  <si>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</si>
  <si>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</si>
  <si>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</si>
  <si>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</si>
  <si>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</si>
  <si>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</si>
  <si>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</si>
  <si>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</si>
  <si>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</si>
  <si>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</si>
  <si>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</si>
  <si>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</si>
  <si>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</si>
  <si>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</si>
  <si>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</si>
  <si>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</si>
  <si>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</si>
  <si>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</si>
  <si>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</si>
  <si>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</si>
  <si>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</si>
  <si>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</si>
  <si>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</si>
  <si>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</si>
  <si>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</si>
  <si>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</si>
  <si>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</si>
  <si>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</si>
  <si>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</si>
  <si>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</si>
  <si>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</si>
  <si>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</si>
  <si>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</si>
  <si>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</si>
  <si>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</si>
  <si>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</si>
  <si>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</si>
  <si>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</si>
  <si>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</si>
  <si>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</si>
  <si>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</si>
  <si>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</si>
  <si>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</si>
  <si>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</si>
  <si>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</si>
  <si>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</si>
  <si>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</si>
  <si>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</si>
  <si>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</si>
  <si>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</si>
  <si>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</si>
  <si>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</si>
  <si>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</si>
  <si>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</si>
  <si>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</si>
  <si>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</si>
  <si>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</si>
  <si>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</si>
  <si>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</si>
  <si>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</si>
  <si>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</si>
  <si>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</si>
  <si>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</si>
  <si>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</si>
  <si>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</si>
  <si>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</si>
  <si>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</si>
  <si>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</si>
  <si>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</si>
  <si>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</si>
  <si>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</si>
  <si>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</si>
  <si>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</si>
  <si>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</si>
  <si>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</si>
  <si>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</si>
  <si>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</si>
  <si>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</si>
  <si>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</si>
  <si>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</si>
  <si>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</si>
  <si>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</si>
  <si>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</si>
  <si>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</si>
  <si>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</si>
  <si>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</si>
  <si>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</si>
  <si>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</si>
  <si>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</si>
  <si>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</si>
  <si>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</si>
  <si>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</si>
  <si>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</si>
  <si>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</si>
  <si>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</si>
  <si>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</si>
  <si>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</si>
  <si>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</si>
  <si>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</si>
  <si>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</si>
  <si>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</si>
  <si>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</si>
  <si>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</si>
  <si>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</si>
  <si>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</si>
  <si>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</si>
  <si>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</si>
  <si>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</si>
  <si>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</si>
  <si>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</si>
  <si>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</si>
  <si>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</si>
  <si>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</si>
  <si>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</si>
  <si>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</si>
  <si>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</si>
  <si>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</si>
  <si>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</si>
  <si>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</si>
  <si>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</si>
  <si>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</si>
  <si>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</si>
  <si>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</si>
  <si>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</si>
  <si>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</si>
  <si>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</si>
  <si>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</si>
  <si>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</si>
  <si>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</si>
  <si>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</si>
  <si>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</si>
  <si>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</si>
  <si>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</si>
  <si>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</si>
  <si>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</si>
  <si>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</si>
  <si>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</si>
  <si>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</si>
  <si>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</si>
  <si>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</si>
  <si>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</si>
  <si>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</si>
  <si>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</si>
  <si>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</si>
  <si>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</si>
  <si>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</si>
  <si>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</si>
  <si>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</si>
  <si>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</si>
  <si>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</si>
  <si>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</si>
  <si>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</si>
  <si>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</si>
  <si>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</si>
  <si>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</si>
  <si>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</si>
  <si>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</si>
  <si>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</si>
  <si>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</si>
  <si>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</si>
  <si>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</si>
  <si>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</si>
  <si>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</si>
  <si>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</si>
  <si>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</si>
  <si>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</si>
  <si>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</si>
  <si>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</si>
  <si>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</si>
  <si>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</si>
  <si>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</si>
  <si>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</si>
  <si>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</si>
  <si>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</si>
  <si>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</si>
  <si>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</si>
  <si>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</si>
  <si>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</si>
  <si>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</si>
  <si>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</si>
  <si>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</si>
  <si>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</si>
  <si>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</si>
  <si>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</si>
  <si>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</si>
  <si>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</si>
  <si>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</si>
  <si>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</si>
  <si>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</si>
  <si>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</si>
  <si>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</si>
  <si>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</si>
  <si>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</si>
  <si>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</si>
  <si>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</si>
  <si>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</si>
  <si>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</si>
  <si>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</si>
  <si>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</si>
  <si>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</si>
  <si>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</si>
  <si>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</si>
  <si>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</si>
  <si>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</si>
  <si>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</si>
  <si>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</si>
  <si>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</si>
  <si>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</si>
  <si>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</si>
  <si>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</si>
  <si>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</si>
  <si>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</si>
  <si>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</si>
  <si>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</si>
  <si>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</si>
  <si>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</si>
  <si>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</si>
  <si>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</si>
  <si>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</si>
  <si>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</si>
  <si>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</si>
  <si>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</si>
  <si>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</si>
  <si>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</si>
  <si>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</si>
  <si>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</si>
  <si>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</si>
  <si>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</si>
  <si>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</si>
  <si>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</si>
  <si>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</si>
  <si>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</si>
  <si>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</si>
  <si>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</si>
  <si>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</si>
  <si>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</si>
  <si>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</si>
  <si>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</si>
  <si>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</si>
  <si>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</si>
  <si>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</si>
  <si>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</si>
  <si>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</si>
  <si>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</si>
  <si>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</si>
  <si>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</si>
  <si>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</si>
  <si>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</si>
  <si>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</si>
  <si>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</si>
  <si>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</si>
  <si>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</si>
  <si>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</si>
  <si>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</si>
  <si>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</si>
  <si>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</si>
  <si>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</si>
  <si>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</si>
  <si>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</si>
  <si>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</si>
  <si>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</si>
  <si>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</si>
  <si>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</si>
  <si>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</si>
  <si>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</si>
  <si>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</si>
  <si>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</si>
  <si>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</si>
  <si>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</si>
  <si>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</si>
  <si>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</si>
  <si>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</si>
  <si>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</si>
  <si>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</si>
  <si>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</si>
  <si>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</si>
  <si>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</si>
  <si>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</si>
  <si>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</si>
  <si>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</si>
  <si>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</si>
  <si>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</si>
  <si>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</si>
  <si>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</si>
  <si>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</si>
  <si>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</si>
  <si>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</si>
  <si>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</si>
  <si>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</si>
  <si>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</si>
  <si>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</si>
  <si>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</si>
  <si>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</si>
  <si>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</si>
  <si>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</si>
  <si>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</si>
  <si>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</si>
  <si>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</si>
  <si>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</si>
  <si>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</si>
  <si>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</si>
  <si>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</si>
  <si>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</si>
  <si>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</si>
  <si>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</si>
  <si>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</si>
  <si>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</si>
  <si>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</si>
  <si>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</si>
  <si>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</si>
  <si>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</si>
  <si>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</si>
  <si>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</si>
  <si>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</si>
  <si>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</si>
  <si>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</si>
  <si>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</si>
  <si>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</si>
  <si>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</si>
  <si>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</si>
  <si>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</si>
  <si>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</si>
  <si>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</si>
  <si>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</si>
  <si>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</si>
  <si>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</si>
  <si>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</si>
  <si>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</si>
  <si>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</si>
  <si>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</si>
  <si>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</si>
  <si>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</si>
  <si>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</si>
  <si>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</si>
  <si>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</si>
  <si>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</si>
  <si>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</si>
  <si>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</si>
  <si>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</si>
  <si>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</si>
  <si>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</si>
  <si>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</si>
  <si>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</si>
  <si>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</si>
  <si>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</si>
  <si>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</si>
  <si>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</si>
  <si>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</si>
  <si>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</si>
  <si>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</si>
  <si>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</si>
  <si>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</si>
  <si>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</si>
  <si>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</si>
  <si>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</si>
  <si>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</si>
  <si>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</si>
  <si>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</si>
  <si>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</si>
  <si>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</si>
  <si>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</si>
  <si>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</si>
  <si>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</si>
  <si>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</si>
  <si>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</si>
  <si>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</si>
  <si>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</si>
  <si>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</si>
  <si>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</si>
  <si>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</si>
  <si>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</si>
  <si>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</si>
  <si>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</si>
  <si>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</si>
  <si>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</si>
  <si>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</si>
  <si>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</si>
  <si>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</si>
  <si>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</si>
  <si>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</si>
  <si>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</si>
  <si>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</si>
  <si>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</si>
  <si>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</si>
  <si>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</si>
  <si>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</si>
  <si>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</si>
  <si>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</si>
  <si>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</si>
  <si>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</si>
  <si>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</si>
  <si>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</si>
  <si>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</si>
  <si>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</si>
  <si>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</si>
  <si>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</si>
  <si>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</si>
  <si>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</si>
  <si>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</si>
  <si>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</si>
  <si>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</si>
  <si>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</si>
  <si>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</si>
  <si>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</si>
  <si>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</si>
  <si>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</si>
  <si>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</si>
  <si>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</si>
  <si>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</si>
  <si>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</si>
  <si>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</si>
  <si>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</si>
  <si>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</si>
  <si>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</si>
  <si>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</si>
  <si>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</si>
  <si>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</si>
  <si>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</si>
  <si>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</si>
  <si>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</si>
  <si>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</si>
  <si>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</si>
  <si>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</si>
  <si>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</si>
  <si>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</si>
  <si>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</si>
  <si>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</si>
  <si>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</si>
  <si>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</si>
  <si>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</si>
  <si>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</si>
  <si>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</si>
  <si>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</si>
  <si>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</si>
  <si>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</si>
  <si>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</si>
  <si>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</si>
  <si>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</si>
  <si>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</si>
  <si>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</si>
  <si>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</si>
  <si>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</si>
  <si>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</si>
  <si>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</si>
  <si>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</si>
  <si>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</si>
  <si>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</si>
  <si>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</si>
  <si>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</si>
  <si>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</si>
  <si>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</si>
  <si>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</si>
  <si>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</si>
  <si>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</si>
  <si>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</si>
  <si>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</si>
  <si>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</si>
  <si>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</si>
  <si>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</si>
  <si>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</si>
  <si>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</si>
  <si>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</si>
  <si>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</si>
  <si>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</si>
  <si>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</si>
  <si>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</si>
  <si>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</si>
  <si>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</si>
  <si>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</si>
  <si>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</si>
  <si>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</si>
  <si>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</si>
  <si>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</si>
  <si>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</si>
  <si>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</si>
  <si>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</si>
  <si>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</si>
  <si>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</si>
  <si>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</si>
  <si>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</si>
  <si>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</si>
  <si>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</si>
  <si>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</si>
  <si>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</si>
  <si>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</si>
  <si>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</si>
  <si>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</si>
  <si>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</si>
  <si>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</si>
  <si>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</si>
  <si>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</si>
  <si>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</si>
  <si>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</si>
  <si>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</si>
  <si>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</si>
  <si>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</si>
  <si>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</si>
  <si>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</si>
  <si>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</si>
  <si>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</si>
  <si>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</si>
  <si>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</si>
  <si>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</si>
  <si>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</si>
  <si>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</si>
  <si>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</si>
  <si>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</si>
  <si>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</si>
  <si>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</si>
  <si>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</si>
  <si>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</si>
  <si>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</si>
  <si>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</si>
  <si>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</si>
  <si>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</si>
  <si>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</si>
  <si>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</si>
  <si>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</si>
  <si>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</si>
  <si>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</si>
  <si>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</si>
  <si>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</si>
  <si>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</si>
  <si>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</si>
  <si>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</si>
  <si>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</si>
  <si>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</si>
  <si>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</si>
  <si>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</si>
  <si>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</si>
  <si>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</si>
  <si>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</si>
  <si>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</si>
  <si>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</si>
  <si>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</si>
  <si>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</si>
  <si>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</si>
  <si>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</si>
  <si>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</si>
  <si>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</si>
  <si>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</si>
  <si>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</si>
  <si>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</si>
  <si>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</si>
  <si>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</si>
  <si>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</si>
  <si>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</si>
  <si>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</si>
  <si>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</si>
  <si>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</si>
  <si>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</si>
  <si>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</si>
  <si>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</si>
  <si>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</si>
  <si>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</si>
  <si>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</si>
  <si>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</si>
  <si>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</si>
  <si>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</si>
  <si>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</si>
  <si>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</si>
  <si>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</si>
  <si>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</si>
  <si>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</si>
  <si>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</si>
  <si>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</si>
  <si>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</si>
  <si>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</si>
  <si>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</si>
  <si>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</si>
  <si>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</si>
  <si>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</si>
  <si>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</si>
  <si>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</si>
  <si>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</si>
  <si>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</si>
  <si>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</si>
  <si>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</si>
  <si>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</si>
  <si>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</si>
  <si>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</si>
  <si>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</si>
  <si>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</si>
  <si>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</si>
  <si>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</si>
  <si>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</si>
  <si>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</si>
  <si>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</si>
  <si>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</si>
  <si>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</si>
  <si>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</si>
  <si>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</si>
  <si>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</si>
  <si>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</si>
  <si>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</si>
  <si>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</si>
  <si>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</si>
  <si>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</si>
  <si>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</si>
  <si>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</si>
  <si>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</si>
  <si>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</si>
  <si>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</si>
  <si>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</si>
  <si>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</si>
  <si>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</si>
  <si>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</si>
  <si>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</si>
  <si>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</si>
  <si>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</si>
  <si>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</si>
  <si>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</si>
  <si>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</si>
  <si>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</si>
  <si>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</si>
  <si>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</si>
  <si>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</si>
  <si>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</si>
  <si>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</si>
  <si>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</si>
  <si>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</si>
  <si>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</si>
  <si>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</si>
  <si>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</si>
  <si>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</si>
  <si>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</si>
  <si>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</si>
  <si>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</si>
  <si>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</si>
  <si>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</si>
  <si>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</si>
  <si>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</si>
  <si>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</si>
  <si>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</si>
  <si>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</si>
  <si>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</si>
  <si>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</si>
  <si>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</si>
  <si>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</si>
  <si>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</si>
  <si>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</si>
  <si>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</si>
  <si>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</si>
  <si>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</si>
  <si>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</si>
  <si>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</si>
  <si>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</si>
  <si>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</si>
  <si>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</si>
  <si>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</si>
  <si>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</si>
  <si>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</si>
  <si>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</si>
  <si>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</si>
  <si>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</si>
  <si>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</si>
  <si>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</si>
  <si>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</si>
  <si>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</si>
  <si>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</si>
  <si>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</si>
  <si>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</si>
  <si>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</si>
  <si>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</si>
  <si>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</si>
  <si>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</si>
  <si>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</si>
  <si>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</si>
  <si>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</si>
  <si>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</si>
  <si>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</si>
  <si>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</si>
  <si>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</si>
  <si>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</si>
  <si>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</si>
  <si>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</si>
  <si>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</si>
  <si>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</si>
  <si>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</si>
  <si>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</si>
  <si>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</si>
  <si>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</si>
  <si>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</si>
  <si>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</si>
  <si>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</si>
  <si>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</si>
  <si>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</si>
  <si>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</si>
  <si>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</si>
  <si>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</si>
  <si>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</si>
  <si>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</si>
  <si>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</si>
  <si>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</si>
  <si>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</si>
  <si>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</si>
  <si>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</si>
  <si>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</si>
  <si>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</si>
  <si>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</si>
  <si>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</si>
  <si>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</si>
  <si>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</si>
  <si>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</si>
  <si>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</si>
  <si>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</si>
  <si>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</si>
  <si>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</si>
  <si>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</si>
  <si>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</si>
  <si>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</si>
  <si>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</si>
  <si>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</si>
  <si>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</si>
  <si>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</si>
  <si>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</si>
  <si>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</si>
  <si>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</si>
  <si>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</si>
  <si>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</si>
  <si>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</si>
  <si>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</si>
  <si>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</si>
  <si>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</si>
  <si>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</si>
  <si>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</si>
  <si>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</si>
  <si>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</si>
  <si>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</si>
  <si>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</si>
  <si>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</si>
  <si>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</si>
  <si>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</si>
  <si>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</si>
  <si>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</si>
  <si>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</si>
  <si>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</si>
  <si>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</si>
  <si>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</si>
  <si>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</si>
  <si>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</si>
  <si>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</si>
  <si>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</si>
  <si>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</si>
  <si>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</si>
  <si>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</si>
  <si>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</si>
  <si>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</si>
  <si>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</si>
  <si>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</si>
  <si>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</si>
  <si>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</si>
  <si>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</si>
  <si>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</si>
  <si>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</si>
  <si>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</si>
  <si>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</si>
  <si>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</si>
  <si>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</si>
  <si>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</si>
  <si>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</si>
  <si>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</si>
  <si>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</si>
  <si>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</si>
  <si>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</si>
  <si>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</si>
  <si>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</si>
  <si>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</si>
  <si>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</si>
  <si>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</si>
  <si>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</si>
  <si>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</si>
  <si>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</si>
  <si>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</si>
  <si>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</si>
  <si>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</si>
  <si>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</si>
  <si>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</si>
  <si>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</si>
  <si>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</si>
  <si>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</si>
  <si>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</si>
  <si>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</si>
  <si>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</si>
  <si>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</si>
  <si>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</si>
  <si>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</si>
  <si>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</si>
  <si>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</si>
  <si>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</si>
  <si>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</si>
  <si>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</si>
  <si>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</si>
  <si>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</si>
  <si>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</si>
  <si>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</si>
  <si>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</si>
  <si>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</si>
  <si>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</si>
  <si>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</si>
  <si>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</si>
  <si>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</si>
  <si>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</si>
  <si>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</si>
  <si>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</si>
  <si>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</si>
  <si>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</si>
  <si>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</si>
  <si>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</si>
  <si>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</si>
  <si>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</si>
  <si>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</si>
  <si>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</si>
  <si>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</si>
  <si>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</si>
  <si>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</si>
  <si>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</si>
  <si>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</si>
  <si>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</si>
  <si>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</si>
  <si>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</si>
  <si>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</si>
  <si>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</si>
  <si>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</si>
  <si>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</si>
  <si>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</si>
  <si>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</si>
  <si>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</si>
  <si>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</si>
  <si>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</si>
  <si>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</si>
  <si>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</si>
  <si>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</si>
  <si>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</si>
  <si>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</si>
  <si>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</si>
  <si>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</si>
  <si>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</si>
  <si>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</si>
  <si>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</si>
  <si>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</si>
  <si>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</si>
  <si>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</si>
  <si>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</si>
  <si>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</si>
  <si>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</si>
  <si>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</si>
  <si>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</si>
  <si>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</si>
  <si>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</si>
  <si>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</si>
  <si>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</si>
  <si>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</si>
  <si>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</si>
  <si>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</si>
  <si>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</si>
  <si>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</si>
  <si>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</si>
  <si>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</si>
  <si>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</si>
  <si>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</si>
  <si>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</si>
  <si>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</si>
  <si>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</si>
  <si>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</si>
  <si>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</si>
  <si>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</si>
  <si>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</si>
  <si>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</si>
  <si>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</si>
  <si>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</si>
  <si>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</si>
  <si>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</si>
  <si>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</si>
  <si>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</si>
  <si>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</si>
  <si>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</si>
  <si>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</si>
  <si>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</si>
  <si>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</si>
  <si>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</si>
  <si>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</si>
  <si>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</si>
  <si>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</si>
  <si>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</si>
  <si>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</si>
  <si>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</si>
  <si>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</si>
  <si>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</si>
  <si>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</si>
  <si>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</si>
  <si>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</si>
  <si>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</si>
  <si>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</si>
  <si>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</si>
  <si>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</si>
  <si>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</si>
  <si>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</si>
  <si>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</si>
  <si>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</si>
  <si>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</si>
  <si>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</si>
  <si>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</si>
  <si>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</si>
  <si>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</si>
  <si>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</si>
  <si>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</si>
  <si>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</si>
  <si>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</si>
  <si>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</si>
  <si>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</si>
  <si>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</si>
  <si>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</si>
  <si>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</si>
  <si>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</si>
  <si>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</si>
  <si>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</si>
  <si>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</si>
  <si>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</si>
  <si>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</si>
  <si>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</si>
  <si>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</si>
  <si>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</si>
  <si>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</si>
  <si>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</si>
  <si>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</si>
  <si>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</si>
  <si>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</si>
  <si>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</si>
  <si>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</si>
  <si>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</si>
  <si>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</si>
  <si>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</si>
  <si>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</si>
  <si>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</si>
  <si>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</si>
  <si>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</si>
  <si>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</si>
  <si>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</si>
  <si>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</si>
  <si>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</si>
  <si>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</si>
  <si>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</si>
  <si>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</si>
  <si>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</si>
  <si>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</si>
  <si>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</si>
  <si>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</si>
  <si>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</si>
  <si>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</si>
  <si>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</si>
  <si>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</si>
  <si>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</si>
  <si>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</si>
  <si>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</si>
  <si>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</si>
  <si>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</si>
  <si>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</si>
  <si>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</si>
  <si>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</si>
  <si>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</si>
  <si>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</si>
  <si>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</si>
  <si>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</si>
  <si>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</si>
  <si>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</si>
  <si>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</si>
  <si>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</si>
  <si>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</si>
  <si>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</si>
  <si>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</si>
  <si>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</si>
  <si>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</si>
  <si>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</si>
  <si>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</si>
  <si>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</si>
  <si>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</si>
  <si>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</si>
  <si>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</si>
  <si>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</si>
  <si>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</si>
  <si>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</si>
  <si>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</si>
  <si>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</si>
  <si>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</si>
  <si>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</si>
  <si>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</si>
  <si>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</si>
  <si>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</si>
  <si>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</si>
  <si>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</si>
  <si>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</si>
  <si>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</si>
  <si>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</si>
  <si>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</si>
  <si>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</si>
  <si>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</si>
  <si>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</si>
  <si>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</si>
  <si>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</si>
  <si>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</si>
  <si>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</si>
  <si>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</si>
  <si>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</si>
  <si>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</si>
  <si>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</si>
  <si>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</si>
  <si>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</si>
  <si>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</si>
  <si>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</si>
  <si>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</si>
  <si>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</si>
  <si>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</si>
  <si>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</si>
  <si>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</si>
  <si>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</si>
  <si>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</si>
  <si>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</si>
  <si>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</si>
  <si>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</si>
  <si>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</si>
  <si>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</si>
  <si>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</si>
  <si>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</si>
  <si>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</si>
  <si>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</si>
  <si>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</si>
  <si>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</si>
  <si>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</si>
  <si>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</si>
  <si>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</si>
  <si>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</si>
  <si>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</si>
  <si>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</si>
  <si>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</si>
  <si>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</si>
  <si>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</si>
  <si>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</si>
  <si>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</si>
  <si>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</si>
  <si>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</si>
  <si>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</si>
  <si>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</si>
  <si>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</si>
  <si>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</si>
  <si>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</si>
  <si>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</si>
  <si>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</si>
  <si>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</si>
  <si>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</si>
  <si>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</si>
  <si>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</si>
  <si>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</si>
  <si>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</si>
  <si>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</si>
  <si>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</si>
  <si>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</si>
  <si>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</si>
  <si>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</si>
  <si>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</si>
  <si>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</si>
  <si>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</si>
  <si>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</si>
  <si>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</si>
  <si>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</si>
  <si>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</si>
  <si>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</si>
  <si>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</si>
  <si>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</si>
  <si>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</si>
  <si>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</si>
  <si>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</si>
  <si>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</si>
  <si>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</si>
  <si>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</si>
  <si>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</si>
  <si>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</si>
  <si>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</si>
  <si>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</si>
  <si>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</si>
  <si>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</si>
  <si>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</si>
  <si>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</si>
  <si>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</si>
  <si>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</si>
  <si>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</si>
  <si>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</si>
  <si>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</si>
  <si>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</si>
  <si>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</si>
  <si>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</si>
  <si>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</si>
  <si>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</si>
  <si>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</si>
  <si>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</si>
  <si>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</si>
  <si>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</si>
  <si>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</si>
  <si>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</si>
  <si>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</si>
  <si>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</si>
  <si>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</si>
  <si>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</si>
  <si>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</si>
  <si>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</si>
  <si>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</si>
  <si>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</si>
  <si>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</si>
  <si>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</si>
  <si>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</si>
  <si>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</si>
  <si>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</si>
  <si>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</si>
  <si>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</si>
  <si>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</si>
  <si>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</si>
  <si>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</si>
  <si>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</si>
  <si>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</si>
  <si>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</si>
  <si>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</si>
  <si>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</si>
  <si>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</si>
  <si>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</si>
  <si>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</si>
  <si>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</si>
  <si>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</si>
  <si>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</si>
  <si>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</si>
  <si>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</si>
  <si>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</si>
  <si>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</si>
  <si>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</si>
  <si>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</si>
  <si>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</si>
  <si>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</si>
  <si>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</si>
  <si>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</si>
  <si>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</si>
  <si>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</si>
  <si>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</si>
  <si>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</si>
  <si>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</si>
  <si>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</si>
  <si>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</si>
  <si>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</si>
  <si>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</si>
  <si>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</si>
  <si>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</si>
  <si>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</si>
  <si>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</si>
  <si>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</si>
  <si>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</si>
  <si>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</si>
  <si>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</si>
  <si>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</si>
  <si>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</si>
  <si>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</si>
  <si>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</si>
  <si>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</si>
  <si>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</si>
  <si>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</si>
  <si>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</si>
  <si>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</si>
  <si>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</si>
  <si>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</si>
  <si>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</si>
  <si>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</si>
  <si>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</si>
  <si>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</si>
  <si>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</si>
  <si>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</si>
  <si>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</si>
  <si>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</si>
  <si>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</si>
  <si>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</si>
  <si>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</si>
  <si>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</si>
  <si>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</si>
  <si>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</si>
  <si>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</si>
  <si>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</si>
  <si>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</si>
  <si>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</si>
  <si>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</si>
  <si>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</si>
  <si>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</si>
  <si>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</si>
  <si>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</si>
  <si>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</si>
  <si>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</si>
  <si>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</si>
  <si>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</si>
  <si>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</si>
  <si>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</si>
  <si>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</si>
  <si>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</si>
  <si>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</si>
  <si>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</si>
  <si>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</si>
  <si>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</si>
  <si>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</si>
  <si>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</si>
  <si>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</si>
  <si>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</si>
  <si>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</si>
  <si>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</si>
  <si>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</si>
  <si>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</si>
  <si>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</si>
  <si>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</si>
  <si>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</si>
  <si>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</si>
  <si>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</si>
  <si>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</si>
  <si>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</si>
  <si>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</si>
  <si>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</si>
  <si>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</si>
  <si>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</si>
  <si>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</si>
  <si>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</si>
  <si>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</si>
  <si>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</si>
  <si>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</si>
  <si>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</si>
  <si>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</si>
  <si>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</si>
  <si>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</si>
  <si>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</si>
  <si>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</si>
  <si>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</si>
  <si>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</si>
  <si>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</si>
  <si>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</si>
  <si>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</si>
  <si>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</si>
  <si>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</si>
  <si>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</si>
  <si>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</si>
  <si>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</si>
  <si>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</si>
  <si>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</si>
  <si>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</si>
  <si>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</si>
  <si>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</si>
  <si>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</si>
  <si>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</si>
  <si>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</si>
  <si>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</si>
  <si>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</si>
  <si>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</si>
  <si>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</si>
  <si>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</si>
  <si>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</si>
  <si>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</si>
  <si>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</si>
  <si>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</si>
  <si>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</si>
  <si>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</si>
  <si>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</si>
  <si>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</si>
  <si>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</si>
  <si>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</si>
  <si>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</si>
  <si>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</si>
  <si>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</si>
  <si>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</si>
  <si>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</si>
  <si>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</si>
  <si>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</si>
  <si>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</si>
  <si>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</si>
  <si>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</si>
  <si>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</si>
  <si>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</si>
  <si>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</si>
  <si>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</si>
  <si>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</si>
  <si>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</si>
  <si>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</si>
  <si>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</si>
  <si>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</si>
  <si>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</si>
  <si>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</si>
  <si>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</si>
  <si>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</si>
  <si>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</si>
  <si>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</si>
  <si>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</si>
  <si>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</si>
  <si>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</si>
  <si>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</si>
  <si>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</si>
  <si>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</si>
  <si>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</si>
  <si>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</si>
  <si>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</si>
  <si>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</si>
  <si>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</si>
  <si>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</si>
  <si>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</si>
  <si>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</si>
  <si>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</si>
  <si>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</si>
  <si>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</si>
  <si>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</si>
  <si>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</si>
  <si>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</si>
  <si>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</si>
  <si>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</si>
  <si>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</si>
  <si>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</si>
  <si>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</si>
  <si>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</si>
  <si>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</si>
  <si>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</si>
  <si>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</si>
  <si>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</si>
  <si>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</si>
  <si>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</si>
  <si>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</si>
  <si>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</si>
  <si>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</si>
  <si>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</si>
  <si>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</si>
  <si>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</si>
  <si>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</si>
  <si>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</si>
  <si>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</si>
  <si>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</si>
  <si>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</si>
  <si>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</si>
  <si>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</si>
  <si>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</si>
  <si>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</si>
  <si>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</si>
  <si>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</si>
  <si>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</si>
  <si>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</si>
  <si>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</si>
  <si>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</si>
  <si>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</si>
  <si>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</si>
  <si>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</si>
  <si>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</si>
  <si>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</si>
  <si>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</si>
  <si>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</si>
  <si>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</si>
  <si>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</si>
  <si>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</si>
  <si>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</si>
  <si>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</si>
  <si>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</si>
  <si>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</si>
  <si>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</si>
  <si>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</si>
  <si>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</si>
  <si>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</si>
  <si>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</si>
  <si>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</si>
  <si>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</si>
  <si>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</si>
  <si>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</si>
  <si>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</si>
  <si>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</si>
  <si>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</si>
  <si>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</si>
  <si>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</si>
  <si>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</si>
  <si>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</si>
  <si>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</si>
  <si>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</si>
  <si>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</si>
  <si>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</si>
  <si>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</si>
  <si>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</si>
  <si>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</si>
  <si>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</si>
  <si>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</si>
  <si>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</si>
  <si>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</si>
  <si>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</si>
  <si>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</si>
  <si>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</si>
  <si>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</si>
  <si>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</si>
  <si>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</si>
  <si>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</si>
  <si>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</si>
  <si>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</si>
  <si>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</si>
  <si>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</si>
  <si>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</si>
  <si>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</si>
  <si>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</si>
  <si>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</si>
  <si>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</si>
  <si>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</si>
  <si>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</si>
  <si>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</si>
  <si>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</si>
  <si>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</si>
  <si>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</si>
  <si>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</si>
  <si>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</si>
  <si>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</si>
  <si>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</si>
  <si>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</si>
  <si>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</si>
  <si>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</si>
  <si>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</si>
  <si>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</si>
  <si>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</si>
  <si>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</si>
  <si>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</si>
  <si>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</si>
  <si>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</si>
  <si>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</si>
  <si>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</si>
  <si>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</si>
  <si>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</si>
  <si>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</si>
  <si>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</si>
  <si>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</si>
  <si>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</si>
  <si>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</si>
  <si>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</si>
  <si>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</si>
  <si>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</si>
  <si>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</si>
  <si>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</si>
  <si>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</si>
  <si>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</si>
  <si>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</si>
  <si>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</si>
  <si>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</si>
  <si>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</si>
  <si>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</si>
  <si>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</si>
  <si>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</si>
  <si>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</si>
  <si>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</si>
  <si>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</si>
  <si>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</si>
  <si>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</si>
  <si>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</si>
  <si>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</si>
  <si>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</si>
  <si>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</si>
  <si>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</si>
  <si>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</si>
  <si>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</si>
  <si>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</si>
  <si>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</si>
  <si>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</si>
  <si>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</si>
  <si>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</si>
  <si>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</si>
  <si>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</si>
  <si>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</si>
  <si>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</si>
  <si>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</si>
  <si>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</si>
  <si>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</si>
  <si>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</si>
  <si>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</si>
  <si>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</si>
  <si>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</si>
  <si>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</si>
  <si>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</si>
  <si>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</si>
  <si>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</si>
  <si>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</si>
  <si>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</si>
  <si>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</si>
  <si>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</si>
  <si>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</si>
  <si>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</si>
  <si>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</si>
  <si>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</si>
  <si>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</si>
  <si>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</si>
  <si>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</si>
  <si>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</si>
  <si>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</si>
  <si>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</si>
  <si>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</si>
  <si>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</si>
  <si>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</si>
  <si>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</si>
  <si>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</si>
  <si>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</si>
  <si>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</si>
  <si>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</si>
  <si>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</si>
  <si>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</si>
  <si>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</si>
  <si>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</si>
  <si>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</si>
  <si>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</si>
  <si>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</si>
  <si>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</si>
  <si>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</si>
  <si>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</si>
  <si>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</si>
  <si>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</si>
  <si>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</si>
  <si>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</si>
  <si>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</si>
  <si>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</si>
  <si>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</si>
  <si>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</si>
  <si>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</si>
  <si>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</si>
  <si>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</si>
  <si>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</si>
  <si>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</si>
  <si>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</si>
  <si>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</si>
  <si>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</si>
  <si>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</si>
  <si>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</si>
  <si>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</si>
  <si>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</si>
  <si>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</si>
  <si>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</si>
  <si>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</si>
  <si>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</si>
  <si>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</si>
  <si>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</si>
  <si>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</si>
  <si>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</si>
  <si>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</si>
  <si>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</si>
  <si>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</si>
  <si>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</si>
  <si>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</si>
  <si>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</si>
  <si>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</si>
  <si>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</si>
  <si>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</si>
  <si>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</si>
  <si>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</si>
  <si>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</si>
  <si>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</si>
  <si>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</si>
  <si>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</si>
  <si>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</si>
  <si>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</si>
  <si>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</si>
  <si>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</si>
  <si>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</si>
  <si>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</si>
  <si>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</si>
  <si>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</si>
  <si>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</si>
  <si>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</si>
  <si>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</si>
  <si>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</si>
  <si>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</si>
  <si>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</si>
  <si>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</si>
  <si>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</si>
  <si>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</si>
  <si>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</si>
  <si>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</si>
  <si>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</si>
  <si>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</si>
  <si>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</si>
  <si>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</si>
  <si>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</si>
  <si>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</si>
  <si>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</si>
  <si>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</si>
  <si>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</si>
  <si>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</si>
  <si>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</si>
  <si>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</si>
  <si>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</si>
  <si>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</si>
  <si>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</si>
  <si>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</si>
  <si>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</si>
  <si>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</si>
  <si>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</si>
  <si>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</si>
  <si>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</si>
  <si>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</si>
  <si>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</si>
  <si>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</si>
  <si>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</si>
  <si>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</si>
  <si>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</si>
  <si>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</si>
  <si>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</si>
  <si>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</si>
  <si>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</si>
  <si>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</si>
  <si>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</si>
  <si>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</si>
  <si>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</si>
  <si>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</si>
  <si>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</si>
  <si>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</si>
  <si>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</si>
  <si>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</si>
  <si>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</si>
  <si>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</si>
  <si>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</si>
  <si>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</si>
  <si>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</si>
  <si>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</si>
  <si>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</si>
  <si>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</si>
  <si>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</si>
  <si>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</si>
  <si>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</si>
  <si>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</si>
  <si>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</si>
  <si>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</si>
  <si>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</si>
  <si>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</si>
  <si>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</si>
  <si>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</si>
  <si>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</si>
  <si>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</si>
  <si>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</si>
  <si>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</si>
  <si>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</si>
  <si>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</si>
  <si>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</si>
  <si>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</si>
  <si>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</si>
  <si>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</si>
  <si>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</si>
  <si>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</si>
  <si>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</si>
  <si>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</si>
  <si>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</si>
  <si>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</si>
  <si>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</si>
  <si>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</si>
  <si>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</si>
  <si>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</si>
  <si>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</si>
  <si>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</si>
  <si>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</si>
  <si>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</si>
  <si>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</si>
  <si>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</si>
  <si>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</si>
  <si>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</si>
  <si>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</si>
  <si>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</si>
  <si>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</si>
  <si>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</si>
  <si>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</si>
  <si>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</si>
  <si>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</si>
  <si>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</si>
  <si>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</si>
  <si>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</si>
  <si>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</si>
  <si>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</si>
  <si>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</si>
  <si>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</si>
  <si>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</si>
  <si>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</si>
  <si>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</si>
  <si>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</si>
  <si>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</si>
  <si>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</si>
  <si>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</si>
  <si>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</si>
  <si>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</si>
  <si>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</si>
  <si>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</si>
  <si>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</si>
  <si>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</si>
  <si>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</si>
  <si>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</si>
  <si>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</si>
  <si>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</si>
  <si>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</si>
  <si>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</si>
  <si>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</si>
  <si>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</si>
  <si>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</si>
  <si>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</si>
  <si>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</si>
  <si>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</si>
  <si>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</si>
  <si>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</si>
  <si>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</si>
  <si>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</si>
  <si>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</si>
  <si>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</si>
  <si>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</si>
  <si>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</si>
  <si>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</si>
  <si>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</si>
  <si>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</si>
  <si>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</si>
  <si>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</si>
  <si>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</si>
  <si>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</si>
  <si>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</si>
  <si>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</si>
  <si>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</si>
  <si>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</si>
  <si>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</si>
  <si>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</si>
  <si>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</si>
  <si>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</si>
  <si>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</si>
  <si>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</si>
  <si>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</si>
  <si>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</si>
  <si>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</si>
  <si>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</si>
  <si>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</si>
  <si>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</si>
  <si>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</si>
  <si>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</si>
  <si>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</si>
  <si>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</si>
  <si>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</si>
  <si>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</si>
  <si>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</si>
  <si>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</si>
  <si>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</si>
  <si>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</si>
  <si>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</si>
  <si>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</si>
  <si>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</si>
  <si>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</si>
  <si>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</si>
  <si>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</si>
  <si>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</si>
  <si>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</si>
  <si>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</si>
  <si>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</si>
  <si>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</si>
  <si>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</si>
  <si>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</si>
  <si>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</si>
  <si>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</si>
  <si>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</si>
  <si>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</si>
  <si>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</si>
  <si>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</si>
  <si>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</si>
  <si>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</si>
  <si>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</si>
  <si>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</si>
  <si>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</si>
  <si>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</si>
  <si>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</si>
  <si>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</si>
  <si>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</si>
  <si>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</si>
  <si>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</si>
  <si>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</si>
  <si>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</si>
  <si>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</si>
  <si>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</si>
  <si>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</si>
  <si>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</si>
  <si>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</si>
  <si>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</si>
  <si>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</si>
  <si>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</si>
  <si>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</si>
  <si>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</si>
  <si>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</si>
  <si>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</si>
  <si>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</si>
  <si>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</si>
  <si>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</si>
  <si>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</si>
  <si>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</si>
  <si>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</si>
  <si>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</si>
  <si>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</si>
  <si>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</si>
  <si>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</si>
  <si>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</si>
  <si>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</si>
  <si>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</si>
  <si>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</si>
  <si>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</si>
  <si>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</si>
  <si>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</si>
  <si>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</si>
  <si>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</si>
  <si>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</si>
  <si>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</si>
  <si>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</si>
  <si>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</si>
  <si>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</si>
  <si>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</si>
  <si>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</si>
  <si>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</si>
  <si>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</si>
  <si>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</si>
  <si>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</si>
  <si>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</si>
  <si>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</si>
  <si>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</si>
  <si>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</si>
  <si>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</si>
  <si>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</si>
  <si>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</si>
  <si>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</si>
  <si>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</si>
  <si>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</si>
  <si>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</si>
  <si>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</si>
  <si>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</si>
  <si>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</si>
  <si>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</si>
  <si>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</si>
  <si>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</si>
  <si>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</si>
  <si>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</si>
  <si>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</si>
  <si>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</si>
  <si>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</si>
  <si>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</si>
  <si>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</si>
  <si>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</si>
  <si>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</si>
  <si>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</si>
  <si>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</si>
  <si>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</si>
  <si>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</si>
  <si>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</si>
  <si>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</si>
  <si>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</si>
  <si>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</si>
  <si>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</si>
  <si>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</si>
  <si>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</si>
  <si>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</si>
  <si>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</si>
  <si>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</si>
  <si>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</si>
  <si>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</si>
  <si>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</si>
  <si>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</si>
  <si>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</si>
  <si>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</si>
  <si>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</si>
  <si>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</si>
  <si>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</si>
  <si>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</si>
  <si>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</si>
  <si>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</si>
  <si>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</si>
  <si>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</si>
  <si>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</si>
  <si>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</si>
  <si>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</si>
  <si>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</si>
  <si>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</si>
  <si>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</si>
  <si>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</si>
  <si>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</si>
  <si>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</si>
  <si>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</si>
  <si>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</si>
  <si>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</si>
  <si>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</si>
  <si>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</si>
  <si>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</si>
  <si>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</si>
  <si>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</si>
  <si>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</si>
  <si>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</si>
  <si>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</si>
  <si>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</si>
  <si>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</si>
  <si>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</si>
  <si>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</si>
  <si>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</si>
  <si>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</si>
  <si>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</si>
  <si>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</si>
  <si>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</si>
  <si>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</si>
  <si>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</si>
  <si>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</si>
  <si>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</si>
  <si>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</si>
  <si>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</si>
  <si>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</si>
  <si>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</si>
  <si>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</si>
  <si>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</si>
  <si>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</si>
  <si>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</si>
  <si>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</si>
  <si>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</si>
  <si>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</si>
  <si>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</si>
  <si>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</si>
  <si>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</si>
  <si>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</si>
  <si>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</si>
  <si>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</si>
  <si>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</si>
  <si>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</si>
  <si>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</si>
  <si>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</si>
  <si>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</si>
  <si>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</si>
  <si>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</si>
  <si>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</si>
  <si>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</si>
  <si>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</si>
  <si>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</si>
  <si>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</si>
  <si>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</si>
  <si>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</si>
  <si>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</si>
  <si>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</si>
  <si>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</si>
  <si>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</si>
  <si>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</si>
  <si>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</si>
  <si>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</si>
  <si>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</si>
  <si>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</si>
  <si>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</si>
  <si>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</si>
  <si>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</si>
  <si>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</si>
  <si>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</si>
  <si>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</si>
  <si>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</si>
  <si>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</si>
  <si>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</si>
  <si>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</si>
  <si>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</si>
  <si>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</si>
  <si>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</si>
  <si>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</si>
  <si>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</si>
  <si>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</si>
  <si>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</si>
  <si>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</si>
  <si>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</si>
  <si>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</si>
  <si>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</si>
  <si>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</si>
  <si>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</si>
  <si>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</si>
  <si>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</si>
  <si>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</si>
  <si>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</si>
  <si>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</si>
  <si>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</si>
  <si>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</si>
  <si>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</si>
  <si>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</si>
  <si>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</si>
  <si>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</si>
  <si>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</si>
  <si>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</si>
  <si>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</si>
  <si>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</si>
  <si>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</si>
  <si>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</si>
  <si>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</si>
  <si>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</si>
  <si>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</si>
  <si>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</si>
  <si>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</si>
  <si>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</si>
  <si>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</si>
  <si>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</si>
  <si>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</si>
  <si>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</si>
  <si>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</si>
  <si>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</si>
  <si>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</si>
  <si>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</si>
  <si>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</si>
  <si>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</si>
  <si>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</si>
  <si>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</si>
  <si>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</si>
  <si>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</si>
  <si>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</si>
  <si>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</si>
  <si>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</si>
  <si>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</si>
  <si>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</si>
  <si>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</si>
  <si>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</si>
  <si>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</si>
  <si>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</si>
  <si>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</si>
  <si>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</si>
  <si>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</si>
  <si>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</si>
  <si>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</si>
  <si>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</si>
  <si>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</si>
  <si>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</si>
  <si>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</si>
  <si>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</si>
  <si>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</si>
  <si>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</si>
  <si>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</si>
  <si>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</si>
  <si>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</si>
  <si>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</si>
  <si>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</si>
  <si>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</si>
  <si>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</si>
  <si>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</si>
  <si>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</si>
  <si>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</si>
  <si>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</si>
  <si>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</si>
  <si>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</si>
  <si>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</si>
  <si>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</si>
  <si>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</si>
  <si>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</si>
  <si>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</si>
  <si>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</si>
  <si>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</si>
  <si>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</si>
  <si>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</si>
  <si>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</si>
  <si>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</si>
  <si>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</si>
  <si>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</si>
  <si>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</si>
  <si>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</si>
  <si>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</si>
  <si>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</si>
  <si>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</si>
  <si>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</si>
  <si>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</si>
  <si>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</si>
  <si>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</si>
  <si>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</si>
  <si>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</si>
  <si>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</si>
  <si>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</si>
  <si>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</si>
  <si>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</si>
  <si>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</si>
  <si>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</si>
  <si>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</si>
  <si>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</si>
  <si>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</si>
  <si>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</si>
  <si>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</si>
  <si>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</si>
  <si>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</si>
  <si>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</si>
  <si>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</si>
  <si>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</si>
  <si>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</si>
  <si>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</si>
  <si>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</si>
  <si>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</si>
  <si>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</si>
  <si>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</si>
  <si>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</si>
  <si>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</si>
  <si>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</si>
  <si>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</si>
  <si>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</si>
  <si>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</si>
  <si>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</si>
  <si>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</si>
  <si>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</si>
  <si>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</si>
  <si>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</si>
  <si>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</si>
  <si>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</si>
  <si>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</si>
  <si>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</si>
  <si>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</si>
  <si>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</si>
  <si>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</si>
  <si>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</si>
  <si>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</si>
  <si>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</si>
  <si>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</si>
  <si>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</si>
  <si>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</si>
  <si>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</si>
  <si>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</si>
  <si>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</si>
  <si>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</si>
  <si>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</si>
  <si>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</si>
  <si>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</si>
  <si>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</si>
  <si>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</si>
  <si>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</si>
  <si>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</si>
  <si>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</si>
  <si>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</si>
  <si>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</si>
  <si>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</si>
  <si>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</si>
  <si>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</si>
  <si>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</si>
  <si>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</si>
  <si>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</si>
  <si>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</si>
  <si>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</si>
  <si>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</si>
  <si>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</si>
  <si>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</si>
  <si>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</si>
  <si>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</si>
  <si>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</si>
  <si>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</si>
  <si>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</si>
  <si>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</si>
  <si>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</si>
  <si>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</si>
  <si>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</si>
  <si>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</si>
  <si>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</si>
  <si>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</si>
  <si>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</si>
  <si>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</si>
  <si>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</si>
  <si>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</si>
  <si>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</si>
  <si>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</si>
  <si>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</si>
  <si>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</si>
  <si>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</si>
  <si>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</si>
  <si>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</si>
  <si>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</si>
  <si>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</si>
  <si>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</si>
  <si>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</si>
  <si>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</si>
  <si>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</si>
  <si>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</si>
  <si>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</si>
  <si>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</si>
  <si>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</si>
  <si>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</si>
  <si>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</si>
  <si>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</si>
  <si>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</si>
  <si>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</si>
  <si>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</si>
  <si>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</si>
  <si>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</si>
  <si>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</si>
  <si>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</si>
  <si>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</si>
  <si>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</si>
  <si>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</si>
  <si>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</si>
  <si>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</si>
  <si>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</si>
  <si>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</si>
  <si>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</si>
  <si>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</si>
  <si>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</si>
  <si>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</si>
  <si>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</si>
  <si>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</si>
  <si>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</si>
  <si>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</si>
  <si>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</si>
  <si>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</si>
  <si>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</si>
  <si>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</si>
  <si>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</si>
  <si>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</si>
  <si>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</si>
  <si>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</si>
  <si>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</si>
  <si>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</si>
  <si>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</si>
  <si>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</si>
  <si>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</si>
  <si>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</si>
  <si>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</si>
  <si>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</si>
  <si>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</si>
  <si>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</si>
  <si>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</si>
  <si>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</si>
  <si>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</si>
  <si>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</si>
  <si>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</si>
  <si>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</si>
  <si>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</si>
  <si>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</si>
  <si>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</si>
  <si>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</si>
  <si>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</si>
  <si>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</si>
  <si>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</si>
  <si>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</si>
  <si>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</si>
  <si>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</si>
  <si>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</si>
  <si>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</si>
  <si>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</si>
  <si>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</si>
  <si>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</si>
  <si>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</si>
  <si>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</si>
  <si>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</si>
  <si>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</si>
  <si>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</si>
  <si>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</si>
  <si>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</si>
  <si>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</si>
  <si>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</si>
  <si>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</si>
  <si>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</si>
  <si>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</si>
  <si>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</si>
  <si>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</si>
  <si>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</si>
  <si>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</si>
  <si>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</si>
  <si>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</si>
  <si>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</si>
  <si>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</si>
  <si>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</si>
  <si>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</si>
  <si>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</si>
  <si>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</si>
  <si>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</si>
  <si>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</si>
  <si>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</si>
  <si>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</si>
  <si>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</si>
  <si>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</si>
  <si>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</si>
  <si>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</si>
  <si>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</si>
  <si>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</si>
  <si>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</si>
  <si>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</si>
  <si>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</si>
  <si>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</si>
  <si>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</si>
  <si>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</si>
  <si>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</si>
  <si>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</si>
  <si>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</si>
  <si>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</si>
  <si>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</si>
  <si>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</si>
  <si>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</si>
  <si>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</si>
  <si>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</si>
  <si>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</si>
  <si>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</si>
  <si>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</si>
  <si>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</si>
  <si>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</si>
  <si>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</si>
  <si>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</si>
  <si>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</si>
  <si>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</si>
  <si>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</si>
  <si>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</si>
  <si>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</si>
  <si>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</si>
  <si>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</si>
  <si>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</si>
  <si>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</si>
  <si>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</si>
  <si>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</si>
  <si>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</si>
  <si>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</si>
  <si>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</si>
  <si>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</si>
  <si>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</si>
  <si>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</si>
  <si>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</si>
  <si>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</si>
  <si>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</si>
  <si>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</si>
  <si>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</si>
  <si>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</si>
  <si>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</si>
  <si>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</si>
  <si>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</si>
  <si>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</si>
  <si>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</si>
  <si>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</si>
  <si>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</si>
  <si>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</si>
  <si>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</si>
  <si>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</si>
  <si>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</si>
  <si>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</si>
  <si>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</si>
  <si>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</si>
  <si>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</si>
  <si>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</si>
  <si>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</si>
  <si>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</si>
  <si>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</si>
  <si>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</si>
  <si>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</si>
  <si>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</si>
  <si>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</si>
  <si>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</si>
  <si>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</si>
  <si>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</si>
  <si>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</si>
  <si>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</si>
  <si>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</si>
  <si>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</si>
  <si>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</si>
  <si>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</si>
  <si>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</si>
  <si>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</si>
  <si>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</si>
  <si>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</si>
  <si>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</si>
  <si>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</si>
  <si>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</si>
  <si>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</si>
  <si>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</si>
  <si>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</si>
  <si>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</si>
  <si>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</si>
  <si>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</si>
  <si>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</si>
  <si>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</si>
  <si>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</si>
  <si>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</si>
  <si>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</si>
  <si>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</si>
  <si>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</si>
  <si>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</si>
  <si>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</si>
  <si>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</si>
  <si>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</si>
  <si>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</si>
  <si>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</si>
  <si>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</si>
  <si>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</si>
  <si>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</si>
  <si>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</si>
  <si>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</si>
  <si>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</si>
  <si>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</si>
  <si>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</si>
  <si>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</si>
  <si>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</si>
  <si>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</si>
  <si>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</si>
  <si>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</si>
  <si>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</si>
  <si>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</si>
  <si>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</si>
  <si>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</si>
  <si>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</si>
  <si>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</si>
  <si>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</si>
  <si>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</si>
  <si>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</si>
  <si>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</si>
  <si>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</si>
  <si>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</si>
  <si>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</si>
  <si>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</si>
  <si>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</si>
  <si>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</si>
  <si>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</si>
  <si>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</si>
  <si>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</si>
  <si>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</si>
  <si>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</si>
  <si>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</si>
  <si>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</si>
  <si>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</si>
  <si>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</si>
  <si>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</si>
  <si>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</si>
  <si>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</si>
  <si>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</si>
  <si>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</si>
  <si>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</si>
  <si>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</si>
  <si>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</si>
  <si>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</si>
  <si>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</si>
  <si>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</si>
  <si>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</si>
  <si>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</si>
  <si>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</si>
  <si>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</si>
  <si>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</si>
  <si>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</si>
  <si>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</si>
  <si>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</si>
  <si>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</si>
  <si>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</si>
  <si>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</si>
  <si>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</si>
  <si>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</si>
  <si>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</si>
  <si>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</si>
  <si>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</si>
  <si>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</si>
  <si>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</si>
  <si>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</si>
  <si>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</si>
  <si>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</si>
  <si>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</si>
  <si>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</si>
  <si>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</si>
  <si>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</si>
  <si>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</si>
  <si>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</si>
  <si>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</si>
  <si>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</si>
  <si>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</si>
  <si>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</si>
  <si>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</si>
  <si>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</si>
  <si>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</si>
  <si>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</si>
  <si>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</si>
  <si>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</si>
  <si>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</si>
  <si>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</si>
  <si>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</si>
  <si>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</si>
  <si>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</si>
  <si>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</si>
  <si>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</si>
  <si>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</si>
  <si>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</si>
  <si>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</si>
  <si>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</si>
  <si>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</si>
  <si>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</si>
  <si>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</si>
  <si>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</si>
  <si>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</si>
  <si>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</si>
  <si>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</si>
  <si>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</si>
  <si>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</si>
  <si>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</si>
  <si>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</si>
  <si>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</si>
  <si>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</si>
  <si>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</si>
  <si>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</si>
  <si>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</si>
  <si>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</si>
  <si>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</si>
  <si>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</si>
  <si>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</si>
  <si>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</si>
  <si>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</si>
  <si>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</si>
  <si>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</si>
  <si>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</si>
  <si>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</si>
  <si>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</si>
  <si>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</si>
  <si>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</si>
  <si>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</si>
  <si>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</si>
  <si>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</si>
  <si>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</si>
  <si>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</si>
  <si>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</si>
  <si>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</si>
  <si>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</si>
  <si>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</si>
  <si>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</si>
  <si>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</si>
  <si>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</si>
  <si>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</si>
  <si>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</si>
  <si>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</si>
  <si>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</si>
  <si>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</si>
  <si>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</si>
  <si>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</si>
  <si>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</si>
  <si>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</si>
  <si>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</si>
  <si>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</si>
  <si>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</si>
  <si>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</si>
  <si>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</si>
  <si>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</si>
  <si>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</si>
  <si>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</si>
  <si>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</si>
  <si>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</si>
  <si>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</si>
  <si>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</si>
  <si>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</si>
  <si>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</si>
  <si>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</si>
  <si>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</si>
  <si>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</si>
  <si>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</si>
  <si>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</si>
  <si>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</si>
  <si>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</si>
  <si>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</si>
  <si>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</si>
  <si>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</si>
  <si>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</si>
  <si>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</si>
  <si>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</si>
  <si>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</si>
  <si>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</si>
  <si>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</si>
  <si>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</si>
  <si>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</si>
  <si>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</si>
  <si>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</si>
  <si>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</si>
  <si>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</si>
  <si>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</si>
  <si>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</si>
  <si>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</si>
  <si>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</si>
  <si>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</si>
  <si>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</si>
  <si>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</si>
  <si>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</si>
  <si>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</si>
  <si>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</si>
  <si>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</si>
  <si>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</si>
  <si>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</si>
  <si>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</si>
  <si>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</si>
  <si>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</si>
  <si>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</si>
  <si>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</si>
  <si>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</si>
  <si>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</si>
  <si>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</si>
  <si>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</si>
  <si>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</si>
  <si>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</si>
  <si>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</si>
  <si>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</si>
  <si>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</si>
  <si>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</si>
  <si>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</si>
  <si>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</si>
  <si>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</si>
  <si>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</si>
  <si>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</si>
  <si>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</si>
  <si>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</si>
  <si>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</si>
  <si>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</si>
  <si>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</si>
  <si>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</si>
  <si>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</si>
  <si>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</si>
  <si>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</si>
  <si>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</si>
  <si>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</si>
  <si>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</si>
  <si>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</si>
  <si>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</si>
  <si>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</si>
  <si>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</si>
  <si>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</si>
  <si>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</si>
  <si>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</si>
  <si>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</si>
  <si>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</si>
  <si>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</si>
  <si>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</si>
  <si>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</si>
  <si>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</si>
  <si>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</si>
  <si>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</si>
  <si>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</si>
  <si>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</si>
  <si>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</si>
  <si>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</si>
  <si>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</si>
  <si>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</si>
  <si>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</si>
  <si>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</si>
  <si>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</si>
  <si>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</si>
  <si>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</si>
  <si>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</si>
  <si>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</si>
  <si>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</si>
  <si>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</si>
  <si>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</si>
  <si>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</si>
  <si>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</si>
  <si>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</si>
  <si>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</si>
  <si>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</si>
  <si>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</si>
  <si>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</si>
  <si>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</si>
  <si>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</si>
  <si>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</si>
  <si>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</si>
  <si>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</si>
  <si>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</si>
  <si>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</si>
  <si>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</si>
  <si>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</si>
  <si>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</si>
  <si>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</si>
  <si>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</si>
  <si>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</si>
  <si>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</si>
  <si>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</si>
  <si>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</si>
  <si>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</si>
  <si>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</si>
  <si>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</si>
  <si>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</si>
  <si>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</si>
  <si>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</si>
  <si>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</si>
  <si>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</si>
  <si>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</si>
  <si>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</si>
  <si>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</si>
  <si>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</si>
  <si>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</si>
  <si>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</si>
  <si>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</si>
  <si>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</si>
  <si>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</si>
  <si>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</si>
  <si>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</si>
  <si>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</si>
  <si>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</si>
  <si>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</si>
  <si>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</si>
  <si>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</si>
  <si>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</si>
  <si>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</si>
  <si>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</si>
  <si>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</si>
  <si>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</si>
  <si>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</si>
  <si>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</si>
  <si>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</si>
  <si>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</si>
  <si>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</si>
  <si>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</si>
  <si>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</si>
  <si>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</si>
  <si>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</si>
  <si>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</si>
  <si>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</si>
  <si>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</si>
  <si>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</si>
  <si>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</si>
  <si>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</si>
  <si>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</si>
  <si>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</si>
  <si>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</si>
  <si>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</si>
  <si>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</si>
  <si>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</si>
  <si>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</si>
  <si>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</si>
  <si>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</si>
  <si>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</si>
  <si>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</si>
  <si>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</si>
  <si>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</si>
  <si>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</si>
  <si>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</si>
  <si>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</si>
  <si>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</si>
  <si>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</si>
  <si>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</si>
  <si>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</si>
  <si>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</si>
  <si>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</si>
  <si>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</si>
  <si>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</si>
  <si>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</si>
  <si>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</si>
  <si>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</si>
  <si>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</si>
  <si>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</si>
  <si>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</si>
  <si>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</si>
  <si>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</si>
  <si>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</si>
  <si>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</si>
  <si>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</si>
  <si>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</si>
  <si>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</si>
  <si>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</si>
  <si>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</si>
  <si>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</si>
  <si>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</si>
  <si>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</si>
  <si>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</si>
  <si>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</si>
  <si>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</si>
  <si>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</si>
  <si>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</si>
  <si>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</si>
  <si>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</si>
  <si>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</si>
  <si>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</si>
  <si>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</si>
  <si>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</si>
  <si>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</si>
  <si>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</si>
  <si>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</si>
  <si>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</si>
  <si>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</si>
  <si>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</si>
  <si>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</si>
  <si>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</si>
  <si>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</si>
  <si>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</si>
  <si>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</si>
  <si>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</si>
  <si>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</si>
  <si>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</si>
  <si>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</si>
  <si>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</si>
  <si>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</si>
  <si>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</si>
  <si>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</si>
  <si>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</si>
  <si>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</si>
  <si>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</si>
  <si>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</si>
  <si>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</si>
  <si>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</si>
  <si>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</si>
  <si>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</si>
  <si>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</si>
  <si>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</si>
  <si>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</si>
  <si>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</si>
  <si>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</si>
  <si>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</si>
  <si>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</si>
  <si>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</si>
  <si>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</si>
  <si>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</si>
  <si>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</si>
  <si>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</si>
  <si>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</si>
  <si>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</si>
  <si>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</si>
  <si>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</si>
  <si>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</si>
  <si>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</si>
  <si>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</si>
  <si>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</si>
  <si>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</si>
  <si>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</si>
  <si>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</si>
  <si>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</si>
  <si>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</si>
  <si>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</si>
  <si>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</si>
  <si>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</si>
  <si>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</si>
  <si>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</si>
  <si>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</si>
  <si>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</si>
  <si>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</si>
  <si>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</si>
  <si>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</si>
  <si>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</si>
  <si>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</si>
  <si>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</si>
  <si>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</si>
  <si>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</si>
  <si>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</si>
  <si>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</si>
  <si>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</si>
  <si>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</si>
  <si>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</si>
  <si>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</si>
  <si>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</si>
  <si>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</si>
  <si>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</si>
  <si>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</si>
  <si>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</si>
  <si>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</si>
  <si>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</si>
  <si>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</si>
  <si>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</si>
  <si>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</si>
  <si>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</si>
  <si>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</si>
  <si>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</si>
  <si>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</si>
  <si>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</si>
  <si>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</si>
  <si>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</si>
  <si>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</si>
  <si>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</si>
  <si>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</si>
  <si>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</si>
  <si>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</si>
  <si>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</si>
  <si>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</si>
  <si>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</si>
  <si>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</si>
  <si>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</si>
  <si>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</si>
  <si>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</si>
  <si>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</si>
  <si>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</si>
  <si>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</si>
  <si>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</si>
  <si>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</si>
  <si>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</si>
  <si>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</si>
  <si>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</si>
  <si>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</si>
  <si>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</si>
  <si>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</si>
  <si>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</si>
  <si>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</si>
  <si>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</si>
  <si>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</si>
  <si>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</si>
  <si>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</si>
  <si>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</si>
  <si>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</si>
  <si>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</si>
  <si>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</si>
  <si>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</si>
  <si>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</si>
  <si>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</si>
  <si>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</si>
  <si>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</si>
  <si>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</si>
  <si>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</si>
  <si>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</si>
  <si>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</si>
  <si>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</si>
  <si>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</si>
  <si>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</si>
  <si>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</si>
  <si>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</si>
  <si>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</si>
  <si>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</si>
  <si>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</si>
  <si>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</si>
  <si>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</si>
  <si>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</si>
  <si>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</si>
  <si>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</si>
  <si>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</si>
  <si>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</si>
  <si>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</si>
  <si>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</si>
  <si>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</si>
  <si>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</si>
  <si>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</si>
  <si>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</si>
  <si>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</si>
  <si>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</si>
  <si>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</si>
  <si>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</si>
  <si>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</si>
  <si>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</si>
  <si>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</si>
  <si>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</si>
  <si>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</si>
  <si>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</si>
  <si>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</si>
  <si>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</si>
  <si>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</si>
  <si>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</si>
  <si>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</si>
  <si>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</si>
  <si>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</si>
  <si>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</si>
  <si>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</si>
  <si>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</si>
  <si>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</si>
  <si>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</si>
  <si>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</si>
  <si>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</si>
  <si>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</si>
  <si>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</si>
  <si>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</si>
  <si>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</si>
  <si>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</si>
  <si>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</si>
  <si>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</si>
  <si>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</si>
  <si>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</si>
  <si>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</si>
  <si>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</si>
  <si>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</si>
  <si>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</si>
  <si>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</si>
  <si>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</si>
  <si>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</si>
  <si>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</si>
  <si>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</si>
  <si>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</si>
  <si>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</si>
  <si>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</si>
  <si>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</si>
  <si>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</si>
  <si>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</si>
  <si>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</si>
  <si>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</si>
  <si>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</si>
  <si>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</si>
  <si>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</si>
  <si>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</si>
  <si>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</si>
  <si>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</si>
  <si>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</si>
  <si>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</si>
  <si>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</si>
  <si>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</si>
  <si>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</si>
  <si>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</si>
  <si>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</si>
  <si>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</si>
  <si>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</si>
  <si>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</si>
  <si>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</si>
  <si>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</si>
  <si>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</si>
  <si>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</si>
  <si>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</si>
  <si>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</si>
  <si>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</si>
  <si>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</si>
  <si>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</si>
  <si>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</si>
  <si>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</si>
  <si>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</si>
  <si>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</si>
  <si>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</si>
  <si>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</si>
  <si>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</si>
  <si>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</si>
  <si>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</si>
  <si>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</si>
  <si>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</si>
  <si>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</si>
  <si>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</si>
  <si>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</si>
  <si>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</si>
  <si>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</si>
  <si>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</si>
  <si>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</si>
  <si>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</si>
  <si>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</si>
  <si>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</si>
  <si>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</si>
  <si>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</si>
  <si>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</si>
  <si>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</si>
  <si>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</si>
  <si>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</si>
  <si>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</si>
  <si>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</si>
  <si>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</si>
  <si>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</si>
  <si>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</si>
  <si>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</si>
  <si>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</si>
  <si>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</si>
  <si>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</si>
  <si>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</si>
  <si>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</si>
  <si>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</si>
  <si>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</si>
  <si>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</si>
  <si>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</si>
  <si>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</si>
  <si>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</si>
  <si>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</si>
  <si>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</si>
  <si>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</si>
  <si>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</si>
  <si>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</si>
  <si>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</si>
  <si>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</si>
  <si>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</si>
  <si>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</si>
  <si>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</si>
  <si>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</si>
  <si>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</si>
  <si>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</si>
  <si>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</si>
  <si>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</si>
  <si>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</si>
  <si>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</si>
  <si>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</si>
  <si>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</si>
  <si>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</si>
  <si>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</si>
  <si>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</si>
  <si>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</si>
  <si>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</si>
  <si>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</si>
  <si>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</si>
  <si>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</si>
  <si>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</si>
  <si>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</si>
  <si>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</si>
  <si>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</si>
  <si>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</si>
  <si>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</si>
  <si>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</si>
  <si>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</si>
  <si>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</si>
  <si>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</si>
  <si>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</si>
  <si>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</si>
  <si>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</si>
  <si>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</si>
  <si>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</si>
  <si>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</si>
  <si>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</si>
  <si>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</si>
  <si>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</si>
  <si>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</si>
  <si>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</si>
  <si>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</si>
  <si>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</si>
  <si>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</si>
  <si>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</si>
  <si>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</si>
  <si>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</si>
  <si>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</si>
  <si>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</si>
  <si>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</si>
  <si>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</si>
  <si>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</si>
  <si>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</si>
  <si>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</si>
  <si>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</si>
  <si>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</si>
  <si>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</si>
  <si>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</si>
  <si>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</si>
  <si>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</si>
  <si>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</si>
  <si>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</si>
  <si>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</si>
  <si>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</si>
  <si>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</si>
  <si>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</si>
  <si>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</si>
  <si>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</si>
  <si>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</si>
  <si>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</si>
  <si>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</si>
  <si>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</si>
  <si>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</si>
  <si>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</si>
  <si>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</si>
  <si>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</si>
  <si>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</si>
  <si>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</si>
  <si>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</si>
  <si>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</si>
  <si>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</si>
  <si>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</si>
  <si>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</si>
  <si>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</si>
  <si>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</si>
  <si>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</si>
  <si>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</si>
  <si>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</si>
  <si>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</si>
  <si>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</si>
  <si>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</si>
  <si>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</si>
  <si>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</si>
  <si>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</si>
  <si>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</si>
  <si>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</si>
  <si>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</si>
  <si>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</si>
  <si>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</si>
  <si>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</si>
  <si>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</si>
  <si>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</si>
  <si>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</si>
  <si>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</si>
  <si>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</si>
  <si>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</si>
  <si>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</si>
  <si>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</si>
  <si>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</si>
  <si>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</si>
  <si>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</si>
  <si>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</si>
  <si>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</si>
  <si>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</si>
  <si>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</si>
  <si>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</si>
  <si>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</si>
  <si>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</si>
  <si>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</si>
  <si>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</si>
  <si>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</si>
  <si>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</si>
  <si>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</si>
  <si>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</si>
  <si>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</si>
  <si>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</si>
  <si>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</si>
  <si>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</si>
  <si>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</si>
  <si>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</si>
  <si>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</si>
  <si>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</si>
  <si>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</si>
  <si>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</si>
  <si>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</si>
  <si>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</si>
  <si>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</si>
  <si>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</si>
  <si>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</si>
  <si>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</si>
  <si>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</si>
  <si>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</si>
  <si>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</si>
  <si>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</si>
  <si>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</si>
  <si>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</si>
  <si>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</si>
  <si>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</si>
  <si>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</si>
  <si>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</si>
  <si>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</si>
  <si>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</si>
  <si>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</si>
  <si>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</si>
  <si>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</si>
  <si>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</si>
  <si>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</si>
  <si>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</si>
  <si>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</si>
  <si>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</si>
  <si>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</si>
  <si>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</si>
  <si>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</si>
  <si>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</si>
  <si>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</si>
  <si>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</si>
  <si>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</si>
  <si>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</si>
  <si>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</si>
  <si>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</si>
  <si>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</si>
  <si>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</si>
  <si>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</si>
  <si>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</si>
  <si>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</si>
  <si>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</si>
  <si>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</si>
  <si>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</si>
  <si>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</si>
  <si>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</si>
  <si>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</si>
  <si>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</si>
  <si>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</si>
  <si>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</si>
  <si>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</si>
  <si>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</si>
  <si>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</si>
  <si>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</si>
  <si>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</si>
  <si>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</si>
  <si>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</si>
  <si>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</si>
  <si>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</si>
  <si>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</si>
  <si>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</si>
  <si>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</si>
  <si>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</si>
  <si>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</si>
  <si>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</si>
  <si>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</si>
  <si>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</si>
  <si>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</si>
  <si>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</si>
  <si>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</si>
  <si>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</si>
  <si>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</si>
  <si>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</si>
  <si>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</si>
  <si>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</si>
  <si>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</si>
  <si>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</si>
  <si>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</si>
  <si>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</si>
  <si>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</si>
  <si>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</si>
  <si>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</si>
  <si>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</si>
  <si>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</si>
  <si>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</si>
  <si>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</si>
  <si>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</si>
  <si>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</si>
  <si>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</si>
  <si>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</si>
  <si>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</si>
  <si>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</si>
  <si>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</si>
  <si>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</si>
  <si>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</si>
  <si>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</si>
  <si>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</si>
  <si>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</si>
  <si>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</si>
  <si>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</si>
  <si>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</si>
  <si>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</si>
  <si>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</si>
  <si>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</si>
  <si>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</si>
  <si>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</si>
  <si>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</si>
  <si>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</si>
  <si>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</si>
  <si>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</si>
  <si>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</si>
  <si>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</si>
  <si>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</si>
  <si>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</si>
  <si>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</si>
  <si>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</si>
  <si>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</si>
  <si>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</si>
  <si>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</si>
  <si>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</si>
  <si>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</si>
  <si>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</si>
  <si>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</si>
  <si>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</si>
  <si>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</si>
  <si>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</si>
  <si>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</si>
  <si>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</si>
  <si>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</si>
  <si>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</si>
  <si>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</si>
  <si>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</si>
  <si>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</si>
  <si>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</si>
  <si>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</si>
  <si>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</si>
  <si>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</si>
  <si>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</si>
  <si>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</si>
  <si>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</si>
  <si>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</si>
  <si>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</si>
  <si>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</si>
  <si>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</si>
  <si>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</si>
  <si>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</si>
  <si>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</si>
  <si>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</si>
  <si>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</si>
  <si>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</si>
  <si>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</si>
  <si>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</si>
  <si>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</si>
  <si>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</si>
  <si>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</si>
  <si>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</si>
  <si>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</si>
  <si>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</si>
  <si>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</si>
  <si>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</si>
  <si>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</si>
  <si>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</si>
  <si>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</si>
  <si>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</si>
  <si>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</si>
  <si>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</si>
  <si>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</si>
  <si>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</si>
  <si>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</si>
  <si>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</si>
  <si>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</si>
  <si>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</si>
  <si>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</si>
  <si>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</si>
  <si>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</si>
  <si>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</si>
  <si>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</si>
  <si>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</si>
  <si>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</si>
  <si>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</si>
  <si>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</si>
  <si>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</si>
  <si>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</si>
  <si>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</si>
  <si>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</si>
  <si>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</si>
  <si>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</si>
  <si>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</si>
  <si>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</si>
  <si>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</si>
  <si>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</si>
  <si>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</si>
  <si>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</si>
  <si>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</si>
  <si>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</si>
  <si>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</si>
  <si>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</si>
  <si>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</si>
  <si>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</si>
  <si>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</si>
  <si>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</si>
  <si>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</si>
  <si>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</si>
  <si>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</si>
  <si>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</si>
  <si>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</si>
  <si>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</si>
  <si>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</si>
  <si>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</si>
  <si>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</si>
  <si>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</si>
  <si>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</si>
  <si>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</si>
  <si>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</si>
  <si>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</si>
  <si>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</si>
  <si>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</si>
  <si>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</si>
  <si>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</si>
  <si>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</si>
  <si>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</si>
  <si>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</si>
  <si>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</si>
  <si>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</si>
  <si>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</si>
  <si>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</si>
  <si>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</si>
  <si>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</si>
  <si>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</si>
  <si>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</si>
  <si>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</si>
  <si>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</si>
  <si>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</si>
  <si>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</si>
  <si>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</si>
  <si>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</si>
  <si>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</si>
  <si>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</si>
  <si>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</si>
  <si>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</si>
  <si>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</si>
  <si>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</si>
  <si>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</si>
  <si>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</si>
  <si>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</si>
  <si>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</si>
  <si>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</si>
  <si>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</si>
  <si>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</si>
  <si>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</si>
  <si>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</si>
  <si>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</si>
  <si>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</si>
  <si>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</si>
  <si>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</si>
  <si>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</si>
  <si>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</si>
  <si>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</si>
  <si>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</si>
  <si>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</si>
  <si>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</si>
  <si>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</si>
  <si>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</si>
  <si>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</si>
  <si>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</si>
  <si>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</si>
  <si>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</si>
  <si>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</si>
  <si>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</si>
  <si>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</si>
  <si>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</si>
  <si>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</si>
  <si>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</si>
  <si>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</si>
  <si>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</si>
  <si>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</si>
  <si>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</si>
  <si>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</si>
  <si>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</si>
  <si>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</si>
  <si>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</si>
  <si>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</si>
  <si>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</si>
  <si>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</si>
  <si>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</si>
  <si>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</si>
  <si>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</si>
  <si>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</si>
  <si>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</si>
  <si>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</si>
  <si>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</si>
  <si>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</si>
  <si>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</si>
  <si>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</si>
  <si>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</si>
  <si>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</si>
  <si>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</si>
  <si>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</si>
  <si>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</si>
  <si>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</si>
  <si>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</si>
  <si>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</si>
  <si>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</si>
  <si>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</si>
  <si>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</si>
  <si>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</si>
  <si>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</si>
  <si>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</si>
  <si>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</si>
  <si>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</si>
  <si>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</si>
  <si>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</si>
  <si>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</si>
  <si>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</si>
  <si>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</si>
  <si>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</si>
  <si>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</si>
  <si>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</si>
  <si>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</si>
  <si>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</si>
  <si>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</si>
  <si>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</si>
  <si>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</si>
  <si>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</si>
  <si>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</si>
  <si>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</si>
  <si>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</si>
  <si>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</si>
  <si>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</si>
  <si>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</si>
  <si>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</si>
  <si>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</si>
  <si>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</si>
  <si>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</si>
  <si>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</si>
  <si>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</si>
  <si>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</si>
  <si>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</si>
  <si>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</si>
  <si>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</si>
  <si>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</si>
  <si>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</si>
  <si>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</si>
  <si>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</si>
  <si>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</si>
  <si>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</si>
  <si>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</si>
  <si>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</si>
  <si>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</si>
  <si>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</si>
  <si>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</si>
  <si>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</si>
  <si>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</si>
  <si>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</si>
  <si>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</si>
  <si>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</si>
  <si>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</si>
  <si>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</si>
  <si>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</si>
  <si>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</si>
  <si>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</si>
  <si>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</si>
  <si>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</si>
  <si>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</si>
  <si>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</si>
  <si>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</si>
  <si>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</si>
  <si>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</si>
  <si>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</si>
  <si>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</si>
  <si>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</si>
  <si>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</si>
  <si>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</si>
  <si>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</si>
  <si>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</si>
  <si>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</si>
  <si>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</si>
  <si>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</si>
  <si>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</si>
  <si>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</si>
  <si>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</si>
  <si>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</si>
  <si>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</si>
  <si>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</si>
  <si>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</si>
  <si>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</si>
  <si>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</si>
  <si>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</si>
  <si>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</si>
  <si>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</si>
  <si>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</si>
  <si>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</si>
  <si>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</si>
  <si>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</si>
  <si>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</si>
  <si>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</si>
  <si>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</si>
  <si>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</si>
  <si>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</si>
  <si>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</si>
  <si>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</si>
  <si>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</si>
  <si>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</si>
  <si>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</si>
  <si>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</si>
  <si>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</si>
  <si>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</si>
  <si>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</si>
  <si>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</si>
  <si>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</si>
  <si>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</si>
  <si>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</si>
  <si>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</si>
  <si>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</si>
  <si>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</si>
  <si>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</si>
  <si>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</si>
  <si>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</si>
  <si>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</si>
  <si>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</si>
  <si>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</si>
  <si>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</si>
  <si>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</si>
  <si>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</si>
  <si>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</si>
  <si>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</si>
  <si>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</si>
  <si>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</si>
  <si>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</si>
  <si>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</si>
  <si>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</si>
  <si>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</si>
  <si>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</si>
  <si>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</si>
  <si>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</si>
  <si>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</si>
  <si>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</si>
  <si>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</si>
  <si>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</si>
  <si>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</si>
  <si>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</si>
  <si>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</si>
  <si>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</si>
  <si>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</si>
  <si>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</si>
  <si>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</si>
  <si>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</si>
  <si>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</si>
  <si>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</si>
  <si>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</si>
  <si>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</si>
  <si>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</si>
  <si>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</si>
  <si>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</si>
  <si>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</si>
  <si>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</si>
  <si>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</si>
  <si>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</si>
  <si>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</si>
  <si>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</si>
  <si>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</si>
  <si>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</si>
  <si>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</si>
  <si>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</si>
  <si>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</si>
  <si>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</si>
  <si>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</si>
  <si>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</si>
  <si>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</si>
  <si>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</si>
  <si>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</si>
  <si>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</si>
  <si>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</si>
  <si>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</si>
  <si>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</si>
  <si>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</si>
  <si>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</si>
  <si>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</si>
  <si>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</si>
  <si>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</si>
  <si>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</si>
  <si>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</si>
  <si>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</si>
  <si>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</si>
  <si>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</si>
  <si>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</si>
  <si>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</si>
  <si>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</si>
  <si>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</si>
  <si>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</si>
  <si>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</si>
  <si>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TT-20251006-00681</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</si>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</sst>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0" fillId="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3" totalsRowShown="0" headerRowDxfId="64" dataDxfId="63" headerRowBorderDxfId="61" tableBorderDxfId="62">
  <autoFilter ref="A1:L121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273.33574976852105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45936.284175694447</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45936.284175694447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45936.284175694447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45936.284175694447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45936.284175694447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45936.284175694447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45936.284175694447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45936.284175694447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45936.284175694447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45936.284175694447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45936.284175694447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45936.284175694447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45936.284175694447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45936.284175694447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45936.284175694447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45936.284175694447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45936.284175694447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45936.284175694447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45936.284175694447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45936.284175694447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45936.284175694447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45936.284175694447</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5920013C-00AB-4586-9A09-FA36C0AC6E9D}"/>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244.63239328703639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129.55709236111579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111.28433773148572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0.85205763889098307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0.46172199074499076</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45936.284175694447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45936.284175694447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45936.284175694447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45936.284175694447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45936.284175694447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45936.284175694447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45936.284175694447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45936.284175694447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45936.284175694447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45936.284175694447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45936.284175694447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45936.284175694447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45936.284175694447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45936.284175694447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45936.284175694447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45936.284175694447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45936.284175694447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45936.284175694447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45936.284175694447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45936.284175694447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45936.284175694447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45936.284175694447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45936.284175694447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45936.284175694447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45936.284175694447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45936.284175694447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45936.284175694447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45936.284175694447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45936.284175694447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45936.284175694447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45936.284175694447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45936.284175694447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45936.284175694447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45936.284175694447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45936.284175694447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45936.284175694447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45936.284175694447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45936.284175694447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45936.284175694447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45936.284175694447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45936.284175694447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45936.284175694447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45936.284175694447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45936.284175694447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45936.284175694447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45936.284175694447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45936.284175694447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45936.284175694447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45936.284175694447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45936.284175694447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45936.284175694447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45936.284175694447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45936.284175694447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45936.284175694447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45936.284175694447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45936.284175694447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45936.284175694447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45936.284175694447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45936.284175694447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45936.284175694447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45936.284175694447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45936.284175694447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45936.284175694447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45936.284175694447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45936.284175694447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45936.284175694447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45936.284175694447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45936.284175694447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45936.284175694447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45936.284175694447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45936.284175694447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45936.284175694447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45936.284175694447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45936.284175694447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45936.284175694447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45936.284175694447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45936.284175694447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45936.284175694447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45936.284175694447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45936.284175694447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45936.284175694447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45936.284175694447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45936.284175694447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45936.284175694447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45936.284175694447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45936.284175694447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45936.284175694447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45936.284175694447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45936.284175694447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45936.284175694447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45936.284175694447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45936.284175694447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45936.284175694447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45936.284175694447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45936.284175694447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45936.284175694447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45936.284175694447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45936.284175694447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45936.284175694447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45936.284175694447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45936.284175694447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45936.284175694447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45936.284175694447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45936.284175694447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45936.284175694447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45936.284175694447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45936.284175694447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45936.284175694447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45936.284175694447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45936.284175694447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45936.284175694447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45936.284175694447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45936.284175694447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45936.284175694447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45936.284175694447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45936.284175694447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45936.284175694447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45936.284175694447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45936.284175694447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45936.284175694447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45936.284175694447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45936.284175694447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45936.284175694447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45936.284175694447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45936.284175694447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45936.284175694447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45936.284175694447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45936.284175694447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45936.284175694447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45936.284175694447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45936.284175694447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45936.284175694447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45936.284175694447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45936.284175694447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45936.284175694447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45936.284175694447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45936.284175694447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45936.284175694447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45936.284175694447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45936.284175694447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45936.284175694447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45936.284175694447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45936.284175694447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45936.284175694447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45936.284175694447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45936.284175694447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45936.284175694447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45936.284175694447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45936.284175694447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45936.284175694447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45936.284175694447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45936.284175694447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45936.284175694447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45936.284175694447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45936.284175694447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45936.284175694447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45936.284175694447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45936.284175694447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45936.284175694447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45936.284175694447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45936.284175694447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45936.284175694447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45936.284175694447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45936.284175694447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45936.284175694447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45936.284175694447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45936.284175694447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45936.284175694447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45936.284175694447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45936.284175694447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45936.284175694447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45936.284175694447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45936.284175694447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45936.284175694447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45936.284175694447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45936.284175694447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45936.284175694447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45936.284175694447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45936.284175694447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45936.284175694447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45936.284175694447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45936.284175694447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45936.284175694447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45936.284175694447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45936.284175694447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45936.284175694447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45936.284175694447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45936.284175694447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45936.284175694447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45936.284175694447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45936.284175694447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45936.284175694447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45936.284175694447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45936.284175694447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45936.284175694447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45936.284175694447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45936.284175694447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45936.284175694447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45936.284175694447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45936.284175694447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45936.284175694447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45936.284175694447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45936.284175694447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45936.284175694447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45936.284175694447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45936.284175694447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45936.284175694447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45936.284175694447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45936.284175694447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45936.284175694447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45936.284175694447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45936.284175694447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45936.284175694447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45936.284175694447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45936.284175694447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45936.284175694447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45936.284175694447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45936.284175694447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45936.284175694447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45936.284175694447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45936.284175694447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45936.284175694447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45936.284175694447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45936.284175694447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45936.284175694447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45936.284175694447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45936.284175694447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45936.284175694447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45936.284175694447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45936.284175694447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45936.284175694447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45936.284175694447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45936.284175694447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45936.284175694447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45936.284175694447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45936.284175694447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45936.284175694447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45936.284175694447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45936.284175694447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45936.284175694447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45936.284175694447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45936.284175694447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45936.284175694447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45936.284175694447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45936.284175694447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45936.284175694447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45936.284175694447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45936.284175694447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45936.284175694447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45936.284175694447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45936.284175694447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45936.284175694447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45936.284175694447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45936.284175694447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45936.284175694447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45936.284175694447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45936.284175694447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45936.284175694447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45936.284175694447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45936.284175694447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45936.284175694447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45936.284175694447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45936.284175694447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45936.284175694447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45936.284175694447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3"/>
  <sheetViews>
    <sheetView workbookViewId="0">
      <selection activeCell="K12" sqref="K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9" t="s">
        <v>15044</v>
      </c>
      <c r="E2" s="18" t="s">
        <v>38964</v>
      </c>
      <c r="F2" s="20"/>
      <c r="G2" s="21">
        <f t="shared" ref="G2:G46" ca="1" si="0">IFERROR(NOW()-F2,"-")</f>
        <v>45936.284175694447</v>
      </c>
      <c r="H2" s="22">
        <v>45936.281990740739</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45936.284175694447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45936.284175694447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45936.284175694447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45936.284175694447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45936.284175694447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45936.284175694447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45936.284175694447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45936.284175694447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45936.284175694447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45936.284175694447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45936.284175694447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45936.284175694447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45936.284175694447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45936.284175694447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45936.284175694447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45936.284175694447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45936.284175694447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45936.284175694447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45936.284175694447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45936.284175694447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45936.284175694447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45936.284175694447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45936.284175694447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45936.284175694447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45936.284175694447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45936.284175694447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45936.284175694447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45936.284175694447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45936.284175694447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45936.284175694447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45936.284175694447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45936.284175694447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45936.284175694447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45936.284175694447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45936.284175694447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45936.284175694447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45936.284175694447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45936.284175694447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45936.284175694447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45936.284175694447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45936.284175694447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45936.284175694447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45936.284175694447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45936.284175694447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ref="G47:G110" ca="1" si="1">IFERROR(NOW()-F47,"-")</f>
        <v>45936.284175694447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45936.284175694447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45936.284175694447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45936.284175694447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45936.284175694447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45936.284175694447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45936.284175694447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45936.284175694447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45936.284175694447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45936.284175694447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45936.284175694447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45936.284175694447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45936.284175694447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45936.284175694447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45936.284175694447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45936.284175694447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45936.284175694447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45936.284175694447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45936.284175694447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45936.284175694447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45936.284175694447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45936.284175694447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45936.284175694447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45936.284175694447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45936.284175694447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45936.284175694447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45936.284175694447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45936.284175694447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45936.284175694447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45936.284175694447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45936.284175694447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45936.284175694447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45936.284175694447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45936.284175694447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45936.284175694447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45936.284175694447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45936.284175694447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45936.284175694447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45936.284175694447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45936.284175694447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45936.284175694447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45936.284175694447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45936.284175694447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45936.284175694447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45936.284175694447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45936.284175694447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45936.284175694447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45936.284175694447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45936.284175694447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45936.284175694447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45936.284175694447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45936.284175694447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45936.284175694447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45936.284175694447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45936.284175694447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45936.284175694447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45936.284175694447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45936.284175694447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45936.284175694447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45936.284175694447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45936.284175694447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45936.284175694447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45936.284175694447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45936.284175694447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ref="G111:G174" ca="1" si="2">IFERROR(NOW()-F111,"-")</f>
        <v>45936.284175694447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45936.284175694447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45936.284175694447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45936.284175694447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45936.284175694447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45936.284175694447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45936.284175694447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45936.284175694447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45936.284175694447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45936.284175694447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45936.284175694447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45936.284175694447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45936.284175694447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45936.284175694447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45936.284175694447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45936.284175694447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45936.284175694447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45936.284175694447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45936.284175694447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45936.284175694447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45936.284175694447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45936.284175694447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45936.284175694447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45936.284175694447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45936.284175694447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45936.284175694447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45936.284175694447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45936.284175694447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45936.284175694447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45936.284175694447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45936.284175694447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45936.284175694447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45936.284175694447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45936.284175694447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45936.284175694447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45936.284175694447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45936.284175694447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45936.284175694447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45936.284175694447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45936.284175694447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45936.284175694447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45936.284175694447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45936.284175694447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45936.284175694447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45936.284175694447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45936.284175694447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45936.284175694447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45936.284175694447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45936.284175694447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45936.284175694447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45936.284175694447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45936.284175694447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45936.284175694447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45936.284175694447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45936.284175694447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45936.284175694447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45936.284175694447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45936.284175694447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45936.284175694447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45936.284175694447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45936.284175694447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45936.284175694447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45936.284175694447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45936.284175694447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ref="G175:G238" ca="1" si="3">IFERROR(NOW()-F175,"-")</f>
        <v>45936.284175694447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45936.284175694447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45936.284175694447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45936.284175694447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45936.284175694447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45936.284175694447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45936.284175694447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45936.284175694447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45936.284175694447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45936.284175694447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45936.284175694447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45936.284175694447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45936.284175694447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45936.284175694447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45936.284175694447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45936.284175694447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45936.284175694447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45936.284175694447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45936.284175694447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45936.284175694447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45936.284175694447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45936.284175694447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45936.284175694447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45936.284175694447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45936.284175694447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45936.284175694447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45936.284175694447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45936.284175694447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45936.284175694447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45936.284175694447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45936.284175694447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45936.284175694447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45936.284175694447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45936.284175694447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45936.284175694447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45936.284175694447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45936.284175694447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45936.284175694447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45936.284175694447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45936.284175694447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45936.284175694447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45936.284175694447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45936.284175694447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45936.284175694447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45936.284175694447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45936.284175694447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45936.284175694447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45936.284175694447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45936.284175694447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45936.284175694447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45936.284175694447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45936.284175694447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45936.284175694447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45936.284175694447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45936.284175694447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45936.284175694447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45936.284175694447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45936.284175694447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45936.284175694447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45936.284175694447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45936.284175694447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45936.284175694447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45936.284175694447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45936.284175694447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ref="G239:G302" ca="1" si="4">IFERROR(NOW()-F239,"-")</f>
        <v>45936.284175694447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45936.284175694447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45936.284175694447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45936.284175694447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45936.284175694447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45936.284175694447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45936.284175694447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45936.284175694447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45936.284175694447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45936.284175694447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45936.284175694447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45936.284175694447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45936.284175694447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45936.284175694447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45936.284175694447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45936.284175694447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45936.284175694447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45936.284175694447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45936.284175694447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45936.284175694447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45936.284175694447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45936.284175694447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45936.284175694447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45936.284175694447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45936.284175694447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45936.284175694447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45936.284175694447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45936.284175694447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45936.284175694447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45936.284175694447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45936.284175694447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45936.284175694447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45936.284175694447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45936.284175694447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45936.284175694447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45936.284175694447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45936.284175694447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45936.284175694447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45936.284175694447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45936.284175694447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45936.284175694447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45936.284175694447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45936.284175694447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45936.284175694447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45936.284175694447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45936.284175694447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45936.284175694447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45936.284175694447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45936.284175694447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45936.284175694447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45936.284175694447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45936.284175694447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45936.284175694447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45936.284175694447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45936.284175694447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45936.284175694447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45936.284175694447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45936.284175694447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45936.284175694447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45936.284175694447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45936.284175694447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45936.284175694447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45936.284175694447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45936.284175694447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ref="G303:G366" ca="1" si="5">IFERROR(NOW()-F303,"-")</f>
        <v>45936.284175694447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45936.284175694447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45936.284175694447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45936.284175694447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45936.284175694447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45936.284175694447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45936.284175694447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45936.284175694447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45936.284175694447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45936.284175694447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45936.284175694447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45936.284175694447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45936.284175694447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45936.284175694447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45936.284175694447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45936.284175694447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45936.284175694447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45936.284175694447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45936.284175694447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45936.284175694447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45936.284175694447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45936.284175694447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45936.284175694447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45936.284175694447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45936.284175694447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45936.284175694447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45936.284175694447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45936.284175694447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45936.284175694447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45936.284175694447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45936.284175694447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45936.284175694447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45936.284175694447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45936.284175694447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45936.284175694447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45936.284175694447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45936.284175694447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45936.284175694447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45936.284175694447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45936.284175694447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45936.284175694447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45936.284175694447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45936.284175694447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45936.284175694447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45936.284175694447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45936.284175694447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45936.284175694447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45936.284175694447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45936.284175694447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45936.284175694447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45936.284175694447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45936.284175694447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45936.284175694447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45936.284175694447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45936.284175694447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45936.284175694447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45936.284175694447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45936.284175694447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45936.284175694447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45936.284175694447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45936.284175694447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45936.284175694447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45936.284175694447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45936.284175694447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ref="G367:G430" ca="1" si="6">IFERROR(NOW()-F367,"-")</f>
        <v>45936.284175694447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45936.284175694447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45936.284175694447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45936.284175694447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45936.284175694447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45936.284175694447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45936.284175694447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45936.284175694447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45936.284175694447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45936.284175694447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45936.284175694447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45936.284175694447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45936.284175694447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45936.284175694447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45936.284175694447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45936.284175694447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45936.284175694447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45936.284175694447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45936.284175694447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45936.284175694447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45936.284175694447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45936.284175694447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45936.284175694447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45936.284175694447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45936.284175694447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45936.284175694447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45936.284175694447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45936.284175694447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45936.284175694447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45936.284175694447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45936.284175694447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45936.284175694447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45936.284175694447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45936.284175694447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45936.284175694447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45936.284175694447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45936.284175694447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45936.284175694447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45936.284175694447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45936.284175694447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45936.284175694447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45936.284175694447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45936.284175694447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45936.284175694447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45936.284175694447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45936.284175694447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45936.284175694447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45936.284175694447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45936.284175694447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45936.284175694447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45936.284175694447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45936.284175694447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45936.284175694447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45936.284175694447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45936.284175694447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45936.284175694447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45936.284175694447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45936.284175694447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45936.284175694447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45936.284175694447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45936.284175694447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45936.284175694447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45936.284175694447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45936.284175694447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ref="G431:G494" ca="1" si="7">IFERROR(NOW()-F431,"-")</f>
        <v>45936.284175694447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45936.284175694447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45936.284175694447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45936.284175694447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45936.284175694447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45936.284175694447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45936.284175694447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45936.284175694447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45936.284175694447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45936.284175694447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45936.284175694447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45936.284175694447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45936.284175694447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45936.284175694447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45936.284175694447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45936.284175694447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45936.284175694447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45936.284175694447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45936.284175694447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45936.284175694447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45936.284175694447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45936.284175694447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45936.284175694447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45936.284175694447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45936.284175694447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45936.284175694447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45936.284175694447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45936.284175694447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45936.284175694447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45936.284175694447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45936.284175694447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45936.284175694447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45936.284175694447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45936.284175694447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45936.284175694447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45936.284175694447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45936.284175694447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45936.284175694447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45936.284175694447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45936.284175694447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45936.284175694447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45936.284175694447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45936.284175694447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45936.284175694447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45936.284175694447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45936.284175694447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45936.284175694447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45936.284175694447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45936.284175694447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45936.284175694447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45936.284175694447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45936.284175694447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45936.284175694447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45936.284175694447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45936.284175694447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45936.284175694447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45936.284175694447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45936.284175694447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45936.284175694447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45936.284175694447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45936.284175694447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45936.284175694447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45936.284175694447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45936.284175694447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ref="G495:G558" ca="1" si="8">IFERROR(NOW()-F495,"-")</f>
        <v>45936.284175694447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45936.284175694447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45936.284175694447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45936.284175694447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45936.284175694447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45936.284175694447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45936.284175694447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45936.284175694447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45936.284175694447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45936.284175694447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45936.284175694447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45936.284175694447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45936.284175694447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45936.284175694447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45936.284175694447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45936.284175694447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45936.284175694447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45936.284175694447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45936.284175694447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45936.284175694447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45936.284175694447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45936.284175694447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45936.284175694447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45936.284175694447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45936.284175694447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45936.284175694447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45936.284175694447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45936.284175694447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45936.284175694447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45936.284175694447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45936.284175694447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45936.284175694447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45936.284175694447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45936.284175694447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45936.284175694447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45936.284175694447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45936.284175694447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45936.284175694447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45936.284175694447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45936.284175694447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45936.284175694447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45936.284175694447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45936.284175694447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45936.284175694447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45936.284175694447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45936.284175694447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45936.284175694447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45936.284175694447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45936.284175694447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45936.284175694447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45936.284175694447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45936.284175694447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45936.284175694447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45936.284175694447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45936.284175694447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45936.284175694447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45936.284175694447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45936.284175694447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45936.284175694447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45936.284175694447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45936.284175694447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45936.284175694447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45936.284175694447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45936.284175694447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ref="G559:G622" ca="1" si="9">IFERROR(NOW()-F559,"-")</f>
        <v>45936.284175694447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45936.284175694447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45936.284175694447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45936.284175694447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45936.284175694447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45936.284175694447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45936.284175694447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45936.284175694447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45936.284175694447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45936.284175694447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45936.284175694447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45936.284175694447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45936.284175694447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45936.284175694447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45936.284175694447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45936.284175694447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45936.284175694447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45936.284175694447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45936.284175694447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45936.284175694447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45936.284175694447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45936.284175694447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45936.284175694447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45936.284175694447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45936.284175694447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45936.284175694447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45936.284175694447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45936.284175694447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45936.284175694447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45936.284175694447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45936.284175694447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45936.284175694447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45936.284175694447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45936.284175694447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45936.284175694447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45936.284175694447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45936.284175694447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45936.284175694447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45936.284175694447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45936.284175694447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45936.284175694447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45936.284175694447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45936.284175694447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45936.284175694447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45936.284175694447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45936.284175694447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45936.284175694447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45936.284175694447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45936.284175694447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45936.284175694447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45936.284175694447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45936.284175694447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45936.284175694447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45936.284175694447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45936.284175694447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45936.284175694447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45936.284175694447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45936.284175694447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45936.284175694447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45936.284175694447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45936.284175694447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45936.284175694447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45936.284175694447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45936.284175694447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ref="G623:G686" ca="1" si="10">IFERROR(NOW()-F623,"-")</f>
        <v>45936.284175694447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45936.284175694447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45936.284175694447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45936.284175694447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45936.284175694447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45936.284175694447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45936.284175694447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45936.284175694447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45936.284175694447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45936.284175694447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45936.284175694447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45936.284175694447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45936.284175694447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45936.284175694447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45936.284175694447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45936.284175694447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45936.284175694447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45936.284175694447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45936.284175694447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45936.284175694447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45936.284175694447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45936.284175694447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45936.284175694447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45936.284175694447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45936.284175694447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45936.284175694447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45936.284175694447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45936.284175694447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45936.284175694447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45936.284175694447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45936.284175694447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45936.284175694447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45936.284175694447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45936.284175694447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45936.284175694447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45936.284175694447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45936.284175694447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45936.284175694447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45936.284175694447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45936.284175694447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45936.284175694447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45936.284175694447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45936.284175694447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45936.284175694447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45936.284175694447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45936.284175694447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45936.284175694447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45936.284175694447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45936.284175694447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45936.284175694447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45936.284175694447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45936.284175694447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45936.284175694447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45936.284175694447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45936.284175694447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45936.284175694447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45936.284175694447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45936.284175694447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45936.284175694447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45936.284175694447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45936.284175694447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45936.284175694447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45936.284175694447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45936.284175694447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ref="G687:G750" ca="1" si="11">IFERROR(NOW()-F687,"-")</f>
        <v>45936.284175694447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45936.284175694447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45936.284175694447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45936.284175694447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45936.284175694447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45936.284175694447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45936.284175694447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45936.284175694447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45936.284175694447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45936.284175694447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45936.284175694447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45936.284175694447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45936.284175694447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45936.284175694447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45936.284175694447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45936.284175694447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45936.284175694447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45936.284175694447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45936.284175694447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45936.284175694447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45936.284175694447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45936.284175694447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45936.284175694447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45936.284175694447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45936.284175694447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45936.284175694447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45936.284175694447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45936.284175694447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45936.284175694447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45936.284175694447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45936.284175694447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45936.284175694447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45936.284175694447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45936.284175694447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45936.284175694447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45936.284175694447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45936.284175694447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45936.284175694447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45936.284175694447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45936.284175694447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45936.284175694447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45936.284175694447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45936.284175694447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45936.284175694447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45936.284175694447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45936.284175694447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45936.284175694447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45936.284175694447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45936.284175694447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45936.284175694447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45936.284175694447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45936.284175694447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45936.284175694447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45936.284175694447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45936.284175694447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45936.284175694447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45936.284175694447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45936.284175694447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45936.284175694447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45936.284175694447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45936.284175694447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45936.284175694447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45936.284175694447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45936.284175694447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ref="G751:G814" ca="1" si="12">IFERROR(NOW()-F751,"-")</f>
        <v>45936.284175694447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45936.284175694447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45936.284175694447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45936.284175694447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45936.284175694447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45936.284175694447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45936.284175694447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45936.284175694447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45936.284175694447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45936.284175694447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45936.284175694447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45936.284175694447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45936.284175694447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45936.284175694447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45936.284175694447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45936.284175694447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45936.284175694447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45936.284175694447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45936.284175694447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45936.284175694447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45936.284175694447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45936.284175694447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45936.284175694447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45936.284175694447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45936.284175694447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45936.284175694447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45936.284175694447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45936.284175694447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45936.284175694447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45936.284175694447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45936.284175694447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45936.284175694447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45936.284175694447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45936.284175694447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45936.284175694447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45936.284175694447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45936.284175694447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45936.284175694447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45936.284175694447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45936.284175694447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45936.284175694447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45936.284175694447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45936.284175694447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45936.284175694447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45936.284175694447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45936.284175694447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45936.284175694447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45936.284175694447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45936.284175694447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45936.284175694447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45936.284175694447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45936.284175694447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45936.284175694447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45936.284175694447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45936.284175694447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45936.284175694447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45936.284175694447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45936.284175694447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45936.284175694447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45936.284175694447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45936.284175694447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45936.284175694447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45936.284175694447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45936.284175694447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ref="G815:G878" ca="1" si="13">IFERROR(NOW()-F815,"-")</f>
        <v>45936.284175694447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45936.284175694447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45936.284175694447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45936.284175694447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45936.284175694447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45936.284175694447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45936.284175694447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45936.284175694447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45936.284175694447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45936.284175694447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45936.284175694447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45936.284175694447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45936.284175694447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45936.284175694447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45936.284175694447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45936.284175694447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45936.284175694447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45936.284175694447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45936.284175694447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45936.284175694447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45936.284175694447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45936.284175694447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45936.284175694447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45936.284175694447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45936.284175694447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45936.284175694447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45936.284175694447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45936.284175694447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45936.284175694447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45936.284175694447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45936.284175694447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45936.284175694447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45936.284175694447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45936.284175694447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45936.284175694447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45936.284175694447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45936.284175694447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45936.284175694447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45936.284175694447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45936.284175694447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45936.284175694447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45936.284175694447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45936.284175694447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45936.284175694447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45936.284175694447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45936.284175694447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45936.284175694447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45936.284175694447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45936.284175694447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45936.284175694447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45936.284175694447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45936.284175694447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45936.284175694447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45936.284175694447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45936.284175694447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45936.284175694447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45936.284175694447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45936.284175694447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45936.284175694447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45936.284175694447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45936.284175694447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45936.284175694447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45936.284175694447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45936.284175694447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ref="G879:G942" ca="1" si="14">IFERROR(NOW()-F879,"-")</f>
        <v>45936.284175694447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45936.284175694447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45936.284175694447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45936.284175694447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45936.284175694447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45936.284175694447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45936.284175694447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45936.284175694447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45936.284175694447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45936.284175694447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45936.284175694447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45936.284175694447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45936.284175694447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45936.284175694447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45936.284175694447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45936.284175694447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45936.284175694447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45936.284175694447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45936.284175694447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45936.284175694447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45936.284175694447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45936.284175694447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45936.284175694447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45936.284175694447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45936.284175694447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45936.284175694447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45936.284175694447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45936.284175694447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45936.284175694447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45936.284175694447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45936.284175694447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45936.284175694447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45936.284175694447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45936.284175694447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45936.284175694447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45936.284175694447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45936.284175694447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45936.284175694447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45936.284175694447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45936.284175694447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45936.284175694447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45936.284175694447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45936.284175694447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45936.284175694447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45936.284175694447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45936.284175694447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45936.284175694447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45936.284175694447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45936.284175694447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45936.284175694447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45936.284175694447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45936.284175694447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45936.284175694447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45936.284175694447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45936.284175694447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45936.284175694447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45936.284175694447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45936.284175694447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45936.284175694447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45936.284175694447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45936.284175694447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45936.284175694447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45936.284175694447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45936.284175694447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ref="G943:G1006" ca="1" si="15">IFERROR(NOW()-F943,"-")</f>
        <v>45936.284175694447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45936.284175694447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45936.284175694447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45936.284175694447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45936.284175694447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45936.284175694447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45936.284175694447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45936.284175694447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45936.284175694447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45936.284175694447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45936.284175694447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45936.284175694447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45936.284175694447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45936.284175694447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45936.284175694447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45936.284175694447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45936.284175694447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45936.284175694447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45936.284175694447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45936.284175694447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45936.284175694447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45936.284175694447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45936.284175694447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45936.284175694447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45936.284175694447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45936.284175694447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45936.284175694447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45936.284175694447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45936.284175694447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45936.284175694447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45936.284175694447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45936.284175694447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45936.284175694447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45936.284175694447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45936.284175694447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45936.284175694447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45936.284175694447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45936.284175694447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45936.284175694447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45936.284175694447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45936.284175694447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45936.284175694447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45936.284175694447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45936.284175694447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45936.284175694447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45936.284175694447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45936.284175694447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45936.284175694447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45936.284175694447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45936.284175694447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45936.284175694447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45936.284175694447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45936.284175694447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45936.284175694447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45936.284175694447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45936.284175694447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45936.284175694447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45936.284175694447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45936.284175694447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45936.284175694447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45936.284175694447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45936.284175694447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45936.284175694447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45936.284175694447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ref="G1007:G1070" ca="1" si="16">IFERROR(NOW()-F1007,"-")</f>
        <v>45936.284175694447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45936.284175694447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45936.284175694447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45936.284175694447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45936.284175694447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45936.284175694447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45936.284175694447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45936.284175694447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45936.284175694447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45936.284175694447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45936.284175694447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45936.284175694447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45936.284175694447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45936.284175694447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45936.284175694447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45936.284175694447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45936.284175694447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45936.284175694447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45936.284175694447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45936.284175694447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45936.284175694447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45936.284175694447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45936.284175694447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45936.284175694447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45936.284175694447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45936.284175694447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45936.284175694447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45936.284175694447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45936.284175694447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45936.284175694447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45936.284175694447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45936.284175694447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45936.284175694447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45936.284175694447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45936.284175694447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45936.284175694447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45936.284175694447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45936.284175694447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45936.284175694447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45936.284175694447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45936.284175694447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45936.284175694447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45936.284175694447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45936.284175694447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45936.284175694447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45936.284175694447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45936.284175694447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45936.284175694447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45936.284175694447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45936.284175694447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45936.284175694447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45936.284175694447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45936.284175694447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45936.284175694447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45936.284175694447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45936.284175694447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45936.284175694447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45936.284175694447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45936.284175694447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45936.284175694447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45936.284175694447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45936.284175694447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45936.284175694447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45936.284175694447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ref="G1071:G1134" ca="1" si="17">IFERROR(NOW()-F1071,"-")</f>
        <v>45936.284175694447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45936.284175694447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45936.284175694447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45936.284175694447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45936.284175694447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45936.284175694447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45936.284175694447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45936.284175694447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45936.284175694447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45936.284175694447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45936.284175694447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45936.284175694447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45936.284175694447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45936.284175694447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45936.284175694447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45936.284175694447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45936.284175694447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45936.284175694447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45936.284175694447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45936.284175694447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45936.284175694447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45936.284175694447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45936.284175694447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45936.284175694447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45936.284175694447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45936.284175694447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45936.284175694447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45936.284175694447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45936.284175694447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45936.284175694447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45936.284175694447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45936.284175694447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45936.284175694447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45936.284175694447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45936.284175694447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45936.284175694447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45936.284175694447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45936.284175694447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45936.284175694447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45936.284175694447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45936.284175694447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45936.284175694447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45936.284175694447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45936.284175694447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45936.284175694447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45936.284175694447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45936.284175694447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45936.284175694447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45936.284175694447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45936.284175694447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45936.284175694447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45936.284175694447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45936.284175694447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45936.284175694447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45936.284175694447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45936.284175694447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45936.284175694447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45936.284175694447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45936.284175694447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45936.284175694447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45936.284175694447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45936.284175694447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45936.284175694447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45936.284175694447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ref="G1135:G1198" ca="1" si="18">IFERROR(NOW()-F1135,"-")</f>
        <v>45936.284175694447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45936.284175694447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45936.284175694447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45936.284175694447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45936.284175694447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45936.284175694447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45936.284175694447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45936.284175694447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45936.284175694447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45936.284175694447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45936.284175694447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45936.284175694447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45936.284175694447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45936.284175694447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45936.284175694447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45936.284175694447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45936.284175694447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45936.284175694447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45936.284175694447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45936.284175694447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45936.284175694447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45936.284175694447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45936.284175694447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45936.284175694447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45936.284175694447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45936.284175694447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45936.284175694447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45936.284175694447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45936.284175694447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45936.284175694447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45936.284175694447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45936.284175694447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45936.284175694447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45936.284175694447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45936.284175694447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45936.284175694447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45936.284175694447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45936.284175694447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45936.284175694447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45936.284175694447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45936.284175694447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45936.284175694447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45936.284175694447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45936.284175694447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45936.284175694447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45936.284175694447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45936.284175694447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45936.284175694447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45936.284175694447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45936.284175694447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45936.284175694447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45936.284175694447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45936.284175694447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45936.284175694447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45936.284175694447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45936.284175694447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45936.284175694447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45936.284175694447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45936.284175694447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45936.284175694447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45936.284175694447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45936.284175694447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45936.284175694447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45936.284175694447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ref="G1199:G1213" ca="1" si="19">IFERROR(NOW()-F1199,"-")</f>
        <v>45936.284175694447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45936.284175694447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45936.284175694447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45936.284175694447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45936.284175694447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45936.284175694447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45936.284175694447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45936.284175694447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45936.284175694447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45936.284175694447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45936.284175694447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45936.284175694447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45936.284175694447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45936.284175694447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45936.284175694447</v>
      </c>
      <c r="H1213" s="22"/>
      <c r="I1213" s="19" t="str">
        <f>IFERROR(VLOOKUP(D1213,DB!A:F,6,0),"")</f>
        <v/>
      </c>
      <c r="J1213" s="18" t="str">
        <f>IFERROR(VLOOKUP(D1213,DB!A:G,7,0),"")</f>
        <v/>
      </c>
      <c r="K1213" s="50"/>
      <c r="L1213" s="23" t="str">
        <f>IFERROR(VLOOKUP(D1213,DB!A:I,9,0),"")</f>
        <v/>
      </c>
    </row>
  </sheetData>
  <dataValidations count="2">
    <dataValidation allowBlank="1" showInputMessage="1" showErrorMessage="1" sqref="E1" xr:uid="{5914219A-CB83-432D-936A-CC0CB6F3982A}"/>
    <dataValidation type="list" allowBlank="1" showInputMessage="1" showErrorMessage="1" sqref="E2:E121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232.80345810185099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1.1272312500004773</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2</v>
      </c>
      <c r="D4" s="107" t="s">
        <v>24086</v>
      </c>
      <c r="E4" s="112" t="s">
        <v>38964</v>
      </c>
      <c r="F4" s="113">
        <v>45936.2</v>
      </c>
      <c r="G4" s="114">
        <f ca="1">IFERROR(NOW()-F4,"")</f>
        <v>8.4175694450095762E-2</v>
      </c>
      <c r="H4" s="113">
        <v>45936.191527777781</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45936.284175694447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45936.284175694447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45936.284175694447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45936.284175694447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45936.284175694447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45936.284175694447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45936.284175694447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45936.284175694447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45936.284175694447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45936.284175694447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45936.284175694447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45936.284175694447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45936.284175694447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45936.284175694447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45936.284175694447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45936.284175694447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45936.284175694447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45936.284175694447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45936.284175694447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45936.284175694447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45936.284175694447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45936.284175694447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45936.284175694447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45936.284175694447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45936.284175694447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45936.284175694447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45936.284175694447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45936.284175694447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45936.284175694447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45936.284175694447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45936.284175694447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45936.284175694447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45936.284175694447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45936.284175694447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45936.284175694447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45936.284175694447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45936.284175694447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45936.284175694447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45936.284175694447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45936.284175694447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45936.284175694447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45936.284175694447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45936.284175694447</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44.452115509258874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10.095298379630549</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0.31346967592980945</v>
      </c>
      <c r="H4" s="38">
        <v>45935.964918981481</v>
      </c>
      <c r="I4" s="37" t="str">
        <f>IFERROR(VLOOKUP(D4,DB!A:F,6,0),"")</f>
        <v>Generator-SG</v>
      </c>
      <c r="J4" s="37" t="str">
        <f>IFERROR(VLOOKUP(D4,DB!A:G,7,0),"")</f>
        <v>Dead</v>
      </c>
      <c r="K4" s="37" t="s">
        <v>39069</v>
      </c>
      <c r="L4" s="37" t="str">
        <f>IFERROR(VLOOKUP(D4,DB!A:I,9,0),"")</f>
        <v>Latis</v>
      </c>
      <c r="M4" s="136"/>
    </row>
    <row r="5" spans="1:13" ht="30.75">
      <c r="A5" s="37" t="s">
        <v>39070</v>
      </c>
      <c r="B5" s="37" t="str">
        <f>IFERROR(VLOOKUP(D5,DB!A:K,11,0),"")</f>
        <v>R5</v>
      </c>
      <c r="C5" s="37">
        <v>1</v>
      </c>
      <c r="D5" s="37" t="s">
        <v>35624</v>
      </c>
      <c r="E5" s="37" t="s">
        <v>38964</v>
      </c>
      <c r="F5" s="38">
        <v>45936.163530092592</v>
      </c>
      <c r="G5" s="39">
        <f ca="1">IFERROR(NOW()-F5,"-")</f>
        <v>0.12064560185535811</v>
      </c>
      <c r="H5" s="38">
        <v>45936.070914351854</v>
      </c>
      <c r="I5" s="37" t="str">
        <f>IFERROR(VLOOKUP(D5,DB!A:F,6,0),"")</f>
        <v>SCECO</v>
      </c>
      <c r="J5" s="37" t="str">
        <f>IFERROR(VLOOKUP(D5,DB!A:G,7,0),"")</f>
        <v>Dead</v>
      </c>
      <c r="K5" s="37" t="s">
        <v>39071</v>
      </c>
      <c r="L5" s="37" t="str">
        <f>IFERROR(VLOOKUP(D5,DB!A:I,9,0),"")</f>
        <v>Latis</v>
      </c>
      <c r="M5" s="136"/>
    </row>
    <row r="6" spans="1:13" ht="30.75">
      <c r="A6" s="92" t="s">
        <v>39072</v>
      </c>
      <c r="B6" s="92" t="str">
        <f>IFERROR(VLOOKUP(D6,DB!A:K,11,0),"")</f>
        <v>R5</v>
      </c>
      <c r="C6" s="92">
        <v>1</v>
      </c>
      <c r="D6" s="92" t="s">
        <v>32332</v>
      </c>
      <c r="E6" s="92" t="s">
        <v>38964</v>
      </c>
      <c r="F6" s="134">
        <v>45936.16474537037</v>
      </c>
      <c r="G6" s="135">
        <f ca="1">IFERROR(NOW()-F6,"-")</f>
        <v>0.11943032407725696</v>
      </c>
      <c r="H6" s="134">
        <v>45935.957835648151</v>
      </c>
      <c r="I6" s="92" t="str">
        <f>IFERROR(VLOOKUP(D6,DB!A:F,6,0),"")</f>
        <v>SCECO</v>
      </c>
      <c r="J6" s="92" t="str">
        <f>IFERROR(VLOOKUP(D6,DB!A:G,7,0),"")</f>
        <v>Dead+Weak</v>
      </c>
      <c r="K6" s="137" t="s">
        <v>39071</v>
      </c>
      <c r="L6" s="92" t="str">
        <f>IFERROR(VLOOKUP(D6,DB!A:I,9,0),"")</f>
        <v>Latis</v>
      </c>
      <c r="M6" s="136"/>
    </row>
    <row r="7" spans="1:13" ht="15">
      <c r="A7" s="37" t="s">
        <v>39073</v>
      </c>
      <c r="B7" s="37" t="str">
        <f>IFERROR(VLOOKUP(D7,DB!A:K,11,0),"")</f>
        <v>R5</v>
      </c>
      <c r="C7" s="37">
        <v>1</v>
      </c>
      <c r="D7" s="142" t="s">
        <v>36120</v>
      </c>
      <c r="E7" s="37" t="s">
        <v>38964</v>
      </c>
      <c r="F7" s="38">
        <v>45936.255486111113</v>
      </c>
      <c r="G7" s="39">
        <f ca="1">IFERROR(NOW()-F7,"-")</f>
        <v>2.8689583334198687E-2</v>
      </c>
      <c r="H7" s="38">
        <v>45936.249826388892</v>
      </c>
      <c r="I7" s="37" t="str">
        <f>IFERROR(VLOOKUP(D7,DB!A:F,6,0),"")</f>
        <v>Generator-SG</v>
      </c>
      <c r="J7" s="37" t="str">
        <f>IFERROR(VLOOKUP(D7,DB!A:G,7,0),"")</f>
        <v>Dead</v>
      </c>
      <c r="K7" s="37" t="s">
        <v>39074</v>
      </c>
      <c r="L7" s="37" t="str">
        <f>IFERROR(VLOOKUP(D7,DB!A:I,9,0),"")</f>
        <v>Latis</v>
      </c>
      <c r="M7" s="136"/>
    </row>
    <row r="8" spans="1:13" ht="15">
      <c r="A8" s="37"/>
      <c r="B8" s="37" t="str">
        <f>IFERROR(VLOOKUP(D8,DB!A:K,11,0),"")</f>
        <v/>
      </c>
      <c r="C8" s="37"/>
      <c r="D8" s="37"/>
      <c r="E8" s="37"/>
      <c r="F8" s="38"/>
      <c r="G8" s="39">
        <f ca="1">IFERROR(NOW()-F8,"-")</f>
        <v>45936.284175694447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45936.284175694447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45936.284175694447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45936.284175694447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45936.284175694447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45936.284175694447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45936.284175694447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45936.284175694447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45936.284175694447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45936.284175694447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45936.284175694447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45936.284175694447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45936.284175694447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45936.284175694447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45936.284175694447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45936.284175694447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45936.284175694447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45936.284175694447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45936.284175694447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45936.284175694447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45936.284175694447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45936.284175694447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45936.284175694447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45936.284175694447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45936.284175694447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45936.284175694447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45936.284175694447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45936.284175694447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45936.284175694447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45936.284175694447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45936.284175694447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45936.284175694447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45936.284175694447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45936.284175694447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45936.284175694447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45936.284175694447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45936.284175694447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45936.284175694447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45936.284175694447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45936.284175694447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45936.284175694447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45936.284175694447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45936.284175694447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45936.284175694447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45936.284175694447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45936.284175694447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45936.284175694447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45936.284175694447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45936.284175694447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45936.284175694447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45936.284175694447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45936.284175694447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45936.284175694447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45936.284175694447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45936.284175694447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45936.284175694447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45936.284175694447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45936.284175694447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45936.284175694447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45936.284175694447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45936.284175694447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45936.284175694447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45936.284175694447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45936.284175694447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45936.284175694447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45936.284175694447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45936.284175694447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45936.284175694447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45936.284175694447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45936.284175694447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45936.284175694447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45936.284175694447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45936.284175694447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45936.284175694447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45936.284175694447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45936.284175694447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45936.284175694447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45936.284175694447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45936.284175694447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45936.284175694447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45936.284175694447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45936.284175694447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45936.284175694447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45936.284175694447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45936.284175694447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45936.284175694447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45936.284175694447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45936.284175694447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45936.284175694447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45936.284175694447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45936.284175694447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45936.284175694447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45936.284175694447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45936.284175694447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45936.284175694447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45936.284175694447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45936.284175694447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45936.284175694447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45936.284175694447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45936.284175694447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45936.284175694447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45936.284175694447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45936.284175694447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45936.284175694447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45936.284175694447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45936.284175694447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45936.284175694447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45936.284175694447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45936.284175694447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45936.284175694447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45936.284175694447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45936.284175694447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45936.284175694447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45936.284175694447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45936.284175694447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45936.284175694447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45936.284175694447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45936.284175694447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45936.284175694447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45936.284175694447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45936.284175694447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45936.284175694447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45936.284175694447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45936.284175694447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45936.284175694447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45936.284175694447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45936.284175694447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45936.284175694447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45936.284175694447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45936.284175694447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45936.284175694447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45936.284175694447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45936.284175694447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45936.284175694447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45936.284175694447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45936.284175694447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45936.284175694447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45936.284175694447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45936.284175694447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45936.284175694447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45936.284175694447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45936.284175694447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45936.284175694447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45936.284175694447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45936.284175694447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45936.284175694447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45936.284175694447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45936.284175694447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45936.284175694447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45936.284175694447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45936.284175694447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45936.284175694447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45936.284175694447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45936.284175694447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45936.284175694447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45936.284175694447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45936.284175694447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45936.284175694447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45936.284175694447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45936.284175694447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45936.284175694447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45936.284175694447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45936.284175694447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45936.284175694447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45936.284175694447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45936.284175694447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45936.284175694447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9.5113284722247045</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45936.284175694447</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2.4032034722258686</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1.3419303240734735</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2</v>
      </c>
      <c r="D6" s="120" t="s">
        <v>31933</v>
      </c>
      <c r="E6" s="123" t="s">
        <v>38964</v>
      </c>
      <c r="F6" s="124">
        <v>45936.26048611111</v>
      </c>
      <c r="G6" s="89">
        <f ca="1">IFERROR(NOW()-F6,"-")</f>
        <v>2.3689583336818032E-2</v>
      </c>
      <c r="H6" s="124">
        <v>45936.25377314815</v>
      </c>
      <c r="I6" s="120" t="str">
        <f>IFERROR(VLOOKUP(D6,DB!A:F,6,0),"")</f>
        <v>SCECO</v>
      </c>
      <c r="J6" s="120" t="str">
        <f>IFERROR(VLOOKUP(D6,DB!A:G,7,0),"")</f>
        <v>Dead</v>
      </c>
      <c r="K6" s="125" t="s">
        <v>39082</v>
      </c>
      <c r="L6" s="126" t="str">
        <f>IFERROR(VLOOKUP(D6,DB!A:I,9,0),"")</f>
        <v>Latis</v>
      </c>
    </row>
    <row r="7" spans="1:16383" ht="31.5" customHeight="1">
      <c r="A7" s="121"/>
      <c r="B7" s="120" t="str">
        <f>IFERROR(VLOOKUP(D7,DB!A:K,11,0),"")</f>
        <v/>
      </c>
      <c r="C7" s="122"/>
      <c r="D7" s="120"/>
      <c r="E7" s="123"/>
      <c r="F7" s="124"/>
      <c r="G7" s="89">
        <f ca="1">IFERROR(NOW()-F7,"-")</f>
        <v>45936.284175694447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45936.284175694447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45936.284175694447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45936.284175694447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45936.284175694447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45936.284175694447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45936.284175694447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45936.284175694447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45936.284175694447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45936.284175694447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45936.284175694447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45936.284175694447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45936.284175694447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45936.284175694447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45936.284175694447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45936.284175694447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45936.284175694447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45936.284175694447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45936.284175694447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45936.284175694447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45936.284175694447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45936.284175694447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45936.284175694447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45936.284175694447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45936.284175694447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45936.284175694447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45936.284175694447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45936.284175694447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45936.284175694447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45936.284175694447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45936.284175694447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45936.284175694447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45936.284175694447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45936.284175694447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45936.284175694447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45936.284175694447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45936.284175694447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45936.284175694447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45936.284175694447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45936.284175694447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45936.284175694447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45936.284175694447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45936.284175694447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45936.284175694447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45936.284175694447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45936.284175694447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45936.284175694447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45936.284175694447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45936.284175694447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45936.284175694447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45936.284175694447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45936.284175694447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45936.284175694447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45936.284175694447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45936.284175694447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45936.284175694447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45936.284175694447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45936.284175694447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45936.284175694447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45936.284175694447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45936.284175694447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45936.284175694447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45936.284175694447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45936.284175694447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45936.284175694447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45936.284175694447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45936.284175694447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45936.284175694447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45936.284175694447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45936.284175694447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45936.284175694447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45936.284175694447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45936.284175694447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45936.284175694447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45936.284175694447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45936.284175694447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45936.284175694447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45936.284175694447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45936.284175694447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45936.284175694447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45936.284175694447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45936.284175694447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45936.284175694447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45936.284175694447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45936.284175694447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45936.284175694447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45936.284175694447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45936.284175694447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45936.284175694447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45936.284175694447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45936.284175694447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45936.284175694447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45936.284175694447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45936.284175694447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45936.284175694447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45936.284175694447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45936.284175694447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45936.284175694447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45936.284175694447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45936.284175694447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45936.284175694447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45936.284175694447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45936.284175694447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45936.284175694447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45936.284175694447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45936.284175694447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45936.284175694447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45936.284175694447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45936.284175694447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45936.284175694447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45936.284175694447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45936.284175694447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45936.284175694447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45936.284175694447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45936.284175694447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45936.284175694447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45936.284175694447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45936.284175694447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45936.284175694447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45936.284175694447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45936.284175694447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45936.284175694447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45936.284175694447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45936.284175694447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45936.284175694447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45936.284175694447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45936.284175694447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45936.284175694447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45936.284175694447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45936.284175694447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45936.284175694447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45936.284175694447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45936.284175694447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45936.284175694447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45936.284175694447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45936.284175694447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45936.284175694447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45936.284175694447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45936.284175694447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45936.284175694447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45936.284175694447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45936.284175694447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45936.284175694447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45936.284175694447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45936.284175694447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45936.284175694447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45936.284175694447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45936.284175694447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45936.284175694447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45936.284175694447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45936.284175694447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45936.284175694447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45936.284175694447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45936.284175694447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45936.284175694447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45936.284175694447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45936.284175694447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45936.284175694447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45936.284175694447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45936.284175694447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45936.284175694447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45936.284175694447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45936.284175694447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45936.284175694447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45936.284175694447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45936.284175694447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45936.284175694447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45936.284175694447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45936.284175694447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45936.284175694447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45936.284175694447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45936.284175694447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45936.284175694447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45936.284175694447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45936.284175694447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45936.284175694447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45936.284175694447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45936.284175694447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45936.284175694447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45936.284175694447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45936.284175694447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45936.284175694447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45936.284175694447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45936.284175694447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45936.284175694447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45936.284175694447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45936.284175694447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45936.284175694447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45936.284175694447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45936.284175694447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45936.284175694447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45936.284175694447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45936.284175694447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45936.284175694447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45936.284175694447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45936.284175694447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45936.284175694447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45936.284175694447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45936.284175694447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45936.284175694447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45936.284175694447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45936.284175694447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45936.284175694447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45936.284175694447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45936.284175694447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45936.284175694447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45936.284175694447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45936.284175694447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45936.284175694447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45936.284175694447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45936.284175694447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45936.284175694447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45936.284175694447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45936.284175694447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45936.284175694447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45936.284175694447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45936.284175694447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45936.284175694447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45936.284175694447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45936.284175694447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45936.284175694447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45936.284175694447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45936.284175694447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45936.284175694447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45936.284175694447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45936.284175694447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45936.284175694447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45936.284175694447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45936.284175694447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45936.284175694447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45936.284175694447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45936.284175694447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45936.284175694447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45936.284175694447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45936.284175694447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45936.284175694447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45936.284175694447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45936.284175694447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45936.284175694447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45936.284175694447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45936.284175694447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45936.284175694447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45936.284175694447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45936.284175694447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45936.284175694447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45936.284175694447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45936.284175694447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45936.284175694447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45936.284175694447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45936.284175694447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45936.284175694447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45936.284175694447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45936.284175694447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45936.284175694447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45936.284175694447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45936.284175694447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45936.284175694447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45936.284175694447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45936.284175694447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45936.284175694447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45936.284175694447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45936.284175694447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45936.284175694447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45936.284175694447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45936.284175694447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45936.284175694447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45936.284175694447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45936.284175694447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45936.284175694447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45936.284175694447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45936.284175694447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45936.284175694447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45936.284175694447</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