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182" documentId="13_ncr:1_{F6CB121F-512D-4AA6-A0C1-0FB36C537598}" xr6:coauthVersionLast="47" xr6:coauthVersionMax="47" xr10:uidLastSave="{90222F96-8998-4EE2-A7C9-3EED8BD98FC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G4" i="5"/>
  <c r="G5" i="5"/>
  <c r="G6" i="5"/>
  <c r="G7" i="5"/>
  <c r="G8" i="5"/>
  <c r="G9" i="5"/>
  <c r="G10" i="5"/>
  <c r="G11" i="5"/>
  <c r="G12" i="5"/>
  <c r="G13" i="5"/>
  <c r="G14" i="5"/>
  <c r="G15" i="5"/>
  <c r="G16" i="5"/>
  <c r="G17" i="5"/>
  <c r="G18" i="5"/>
  <c r="G19" i="5"/>
  <c r="G20" i="5"/>
  <c r="G21" i="5"/>
  <c r="G22" i="5"/>
  <c r="G23" i="5"/>
  <c r="B4"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<sst xmlns="http://schemas.openxmlformats.org/spreadsheetml/2006/main" count="178585" uniqueCount="39075">
  <si>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</si>
  <si>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</si>
  <si>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</si>
  <si>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</si>
  <si>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</si>
  <si>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</si>
  <si>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</si>
  <si>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</si>
  <si>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</si>
  <si>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</si>
  <si>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</si>
  <si>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</si>
  <si>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</si>
  <si>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</si>
  <si>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</si>
  <si>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</si>
  <si>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</si>
  <si>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</si>
  <si>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</si>
  <si>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</si>
  <si>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</si>
  <si>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</si>
  <si>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</si>
  <si>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</si>
  <si>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</si>
  <si>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</si>
  <si>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</si>
  <si>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</si>
  <si>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</si>
  <si>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</si>
  <si>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</si>
  <si>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</si>
  <si>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</si>
  <si>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</si>
  <si>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</si>
  <si>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</si>
  <si>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</si>
  <si>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</si>
  <si>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</si>
  <si>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</si>
  <si>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</si>
  <si>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</si>
  <si>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</si>
  <si>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</si>
  <si>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</si>
  <si>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</si>
  <si>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</si>
  <si>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</si>
  <si>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</si>
  <si>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</si>
  <si>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</si>
  <si>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</si>
  <si>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</si>
  <si>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</si>
  <si>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</si>
  <si>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</si>
  <si>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</si>
  <si>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</si>
  <si>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</si>
  <si>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</si>
  <si>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</si>
  <si>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</si>
  <si>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</si>
  <si>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</si>
  <si>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</si>
  <si>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</si>
  <si>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</si>
  <si>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</si>
  <si>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</si>
  <si>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</si>
  <si>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</si>
  <si>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</si>
  <si>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</si>
  <si>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</si>
  <si>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</si>
  <si>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</si>
  <si>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</si>
  <si>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</si>
  <si>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</si>
  <si>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</si>
  <si>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</si>
  <si>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</si>
  <si>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</si>
  <si>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</si>
  <si>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</si>
  <si>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</si>
  <si>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</si>
  <si>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</si>
  <si>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</si>
  <si>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</si>
  <si>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</si>
  <si>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</si>
  <si>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</si>
  <si>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</si>
  <si>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</si>
  <si>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</si>
  <si>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</si>
  <si>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</si>
  <si>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</si>
  <si>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</si>
  <si>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</si>
  <si>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</si>
  <si>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</si>
  <si>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</si>
  <si>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</si>
  <si>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</si>
  <si>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</si>
  <si>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</si>
  <si>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</si>
  <si>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</si>
  <si>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</si>
  <si>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</si>
  <si>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</si>
  <si>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</si>
  <si>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</si>
  <si>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</si>
  <si>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</si>
  <si>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</si>
  <si>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</si>
  <si>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</si>
  <si>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</si>
  <si>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</si>
  <si>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</si>
  <si>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</si>
  <si>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</si>
  <si>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</si>
  <si>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</si>
  <si>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</si>
  <si>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</si>
  <si>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</si>
  <si>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</si>
  <si>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</si>
  <si>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</si>
  <si>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</si>
  <si>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</si>
  <si>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</si>
  <si>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</si>
  <si>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</si>
  <si>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</si>
  <si>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</si>
  <si>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</si>
  <si>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</si>
  <si>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</si>
  <si>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</si>
  <si>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</si>
  <si>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</si>
  <si>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</si>
  <si>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</si>
  <si>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</si>
  <si>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</si>
  <si>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</si>
  <si>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</si>
  <si>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</si>
  <si>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</si>
  <si>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</si>
  <si>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</si>
  <si>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</si>
  <si>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</si>
  <si>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</si>
  <si>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</si>
  <si>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</si>
  <si>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</si>
  <si>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</si>
  <si>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</si>
  <si>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</si>
  <si>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</si>
  <si>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</si>
  <si>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</si>
  <si>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</si>
  <si>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</si>
  <si>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</si>
  <si>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</si>
  <si>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</si>
  <si>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</si>
  <si>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</si>
  <si>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</si>
  <si>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</si>
  <si>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</si>
  <si>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</si>
  <si>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</si>
  <si>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</si>
  <si>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</si>
  <si>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</si>
  <si>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</si>
  <si>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</si>
  <si>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</si>
  <si>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</si>
  <si>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</si>
  <si>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</si>
  <si>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</si>
  <si>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</si>
  <si>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</si>
  <si>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</si>
  <si>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</si>
  <si>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</si>
  <si>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</si>
  <si>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</si>
  <si>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</si>
  <si>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</si>
  <si>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</si>
  <si>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</si>
  <si>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</si>
  <si>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</si>
  <si>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</si>
  <si>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</si>
  <si>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</si>
  <si>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</si>
  <si>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</si>
  <si>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</si>
  <si>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</si>
  <si>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</si>
  <si>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</si>
  <si>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</si>
  <si>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</si>
  <si>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</si>
  <si>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</si>
  <si>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</si>
  <si>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</si>
  <si>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</si>
  <si>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</si>
  <si>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</si>
  <si>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</si>
  <si>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</si>
  <si>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</si>
  <si>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</si>
  <si>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</si>
  <si>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</si>
  <si>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</si>
  <si>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</si>
  <si>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</si>
  <si>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</si>
  <si>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</si>
  <si>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</si>
  <si>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</si>
  <si>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</si>
  <si>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</si>
  <si>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</si>
  <si>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</si>
  <si>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</si>
  <si>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</si>
  <si>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</si>
  <si>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</si>
  <si>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</si>
  <si>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</si>
  <si>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</si>
  <si>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</si>
  <si>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</si>
  <si>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</si>
  <si>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</si>
  <si>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</si>
  <si>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</si>
  <si>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</si>
  <si>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</si>
  <si>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</si>
  <si>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</si>
  <si>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</si>
  <si>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</si>
  <si>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</si>
  <si>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</si>
  <si>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</si>
  <si>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</si>
  <si>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</si>
  <si>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</si>
  <si>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</si>
  <si>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</si>
  <si>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</si>
  <si>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</si>
  <si>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</si>
  <si>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</si>
  <si>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</si>
  <si>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</si>
  <si>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</si>
  <si>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</si>
  <si>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</si>
  <si>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</si>
  <si>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</si>
  <si>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</si>
  <si>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</si>
  <si>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</si>
  <si>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</si>
  <si>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</si>
  <si>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</si>
  <si>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</si>
  <si>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</si>
  <si>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</si>
  <si>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</si>
  <si>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</si>
  <si>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</si>
  <si>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</si>
  <si>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</si>
  <si>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</si>
  <si>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</si>
  <si>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</si>
  <si>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</si>
  <si>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</si>
  <si>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</si>
  <si>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</si>
  <si>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</si>
  <si>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</si>
  <si>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</si>
  <si>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</si>
  <si>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</si>
  <si>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</si>
  <si>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</si>
  <si>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</si>
  <si>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</si>
  <si>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</si>
  <si>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</si>
  <si>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</si>
  <si>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</si>
  <si>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</si>
  <si>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</si>
  <si>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</si>
  <si>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</si>
  <si>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</si>
  <si>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</si>
  <si>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</si>
  <si>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</si>
  <si>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</si>
  <si>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</si>
  <si>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</si>
  <si>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</si>
  <si>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</si>
  <si>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</si>
  <si>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</si>
  <si>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</si>
  <si>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</si>
  <si>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</si>
  <si>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</si>
  <si>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</si>
  <si>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</si>
  <si>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</si>
  <si>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</si>
  <si>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</si>
  <si>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</si>
  <si>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</si>
  <si>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</si>
  <si>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</si>
  <si>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</si>
  <si>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</si>
  <si>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</si>
  <si>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</si>
  <si>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</si>
  <si>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</si>
  <si>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</si>
  <si>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</si>
  <si>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</si>
  <si>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</si>
  <si>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</si>
  <si>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</si>
  <si>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</si>
  <si>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</si>
  <si>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</si>
  <si>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</si>
  <si>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</si>
  <si>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</si>
  <si>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</si>
  <si>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</si>
  <si>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</si>
  <si>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</si>
  <si>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</si>
  <si>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</si>
  <si>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</si>
  <si>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</si>
  <si>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</si>
  <si>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</si>
  <si>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</si>
  <si>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</si>
  <si>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</si>
  <si>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</si>
  <si>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</si>
  <si>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</si>
  <si>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</si>
  <si>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</si>
  <si>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</si>
  <si>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</si>
  <si>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</si>
  <si>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</si>
  <si>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</si>
  <si>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</si>
  <si>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</si>
  <si>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</si>
  <si>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</si>
  <si>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</si>
  <si>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</si>
  <si>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</si>
  <si>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</si>
  <si>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</si>
  <si>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</si>
  <si>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</si>
  <si>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</si>
  <si>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</si>
  <si>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</si>
  <si>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</si>
  <si>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</si>
  <si>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</si>
  <si>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</si>
  <si>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</si>
  <si>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</si>
  <si>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</si>
  <si>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</si>
  <si>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</si>
  <si>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</si>
  <si>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</si>
  <si>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</si>
  <si>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</si>
  <si>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</si>
  <si>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</si>
  <si>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</si>
  <si>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</si>
  <si>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</si>
  <si>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</si>
  <si>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</si>
  <si>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</si>
  <si>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</si>
  <si>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</si>
  <si>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</si>
  <si>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</si>
  <si>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</si>
  <si>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</si>
  <si>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</si>
  <si>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</si>
  <si>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</si>
  <si>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</si>
  <si>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</si>
  <si>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</si>
  <si>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</si>
  <si>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</si>
  <si>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</si>
  <si>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</si>
  <si>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</si>
  <si>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</si>
  <si>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</si>
  <si>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</si>
  <si>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</si>
  <si>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</si>
  <si>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</si>
  <si>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</si>
  <si>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</si>
  <si>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</si>
  <si>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</si>
  <si>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</si>
  <si>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</si>
  <si>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</si>
  <si>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</si>
  <si>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</si>
  <si>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</si>
  <si>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</si>
  <si>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</si>
  <si>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</si>
  <si>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</si>
  <si>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</si>
  <si>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</si>
  <si>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</si>
  <si>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</si>
  <si>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</si>
  <si>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</si>
  <si>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</si>
  <si>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</si>
  <si>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</si>
  <si>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</si>
  <si>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</si>
  <si>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</si>
  <si>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</si>
  <si>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</si>
  <si>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</si>
  <si>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</si>
  <si>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</si>
  <si>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</si>
  <si>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</si>
  <si>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</si>
  <si>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</si>
  <si>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</si>
  <si>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</si>
  <si>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</si>
  <si>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</si>
  <si>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</si>
  <si>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</si>
  <si>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</si>
  <si>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</si>
  <si>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</si>
  <si>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</si>
  <si>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</si>
  <si>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</si>
  <si>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</si>
  <si>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</si>
  <si>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</si>
  <si>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</si>
  <si>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</si>
  <si>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</si>
  <si>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</si>
  <si>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</si>
  <si>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</si>
  <si>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</si>
  <si>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</si>
  <si>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</si>
  <si>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</si>
  <si>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</si>
  <si>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</si>
  <si>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</si>
  <si>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</si>
  <si>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</si>
  <si>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</si>
  <si>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</si>
  <si>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</si>
  <si>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</si>
  <si>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</si>
  <si>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</si>
  <si>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</si>
  <si>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</si>
  <si>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</si>
  <si>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</si>
  <si>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</si>
  <si>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</si>
  <si>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</si>
  <si>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</si>
  <si>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</si>
  <si>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</si>
  <si>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</si>
  <si>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</si>
  <si>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</si>
  <si>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</si>
  <si>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</si>
  <si>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</si>
  <si>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</si>
  <si>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</si>
  <si>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</si>
  <si>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</si>
  <si>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</si>
  <si>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</si>
  <si>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</si>
  <si>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</si>
  <si>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</si>
  <si>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</si>
  <si>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</si>
  <si>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</si>
  <si>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</si>
  <si>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</si>
  <si>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</si>
  <si>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</si>
  <si>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</si>
  <si>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</si>
  <si>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</si>
  <si>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</si>
  <si>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</si>
  <si>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</si>
  <si>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</si>
  <si>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</si>
  <si>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</si>
  <si>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</si>
  <si>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</si>
  <si>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</si>
  <si>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</si>
  <si>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</si>
  <si>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</si>
  <si>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</si>
  <si>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</si>
  <si>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</si>
  <si>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</si>
  <si>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</si>
  <si>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</si>
  <si>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</si>
  <si>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</si>
  <si>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</si>
  <si>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</si>
  <si>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</si>
  <si>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</si>
  <si>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</si>
  <si>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</si>
  <si>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</si>
  <si>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</si>
  <si>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</si>
  <si>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</si>
  <si>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</si>
  <si>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</si>
  <si>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</si>
  <si>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</si>
  <si>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</si>
  <si>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</si>
  <si>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</si>
  <si>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</si>
  <si>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</si>
  <si>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</si>
  <si>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</si>
  <si>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</si>
  <si>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</si>
  <si>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</si>
  <si>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</si>
  <si>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</si>
  <si>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</si>
  <si>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</si>
  <si>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</si>
  <si>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</si>
  <si>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</si>
  <si>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</si>
  <si>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</si>
  <si>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</si>
  <si>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</si>
  <si>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</si>
  <si>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</si>
  <si>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</si>
  <si>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</si>
  <si>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</si>
  <si>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</si>
  <si>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</si>
  <si>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</si>
  <si>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</si>
  <si>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</si>
  <si>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</si>
  <si>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</si>
  <si>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</si>
  <si>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</si>
  <si>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</si>
  <si>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</si>
  <si>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</si>
  <si>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</si>
  <si>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</si>
  <si>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</si>
  <si>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</si>
  <si>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</si>
  <si>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</si>
  <si>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</si>
  <si>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</si>
  <si>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</si>
  <si>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</si>
  <si>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</si>
  <si>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</si>
  <si>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</si>
  <si>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</si>
  <si>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</si>
  <si>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</si>
  <si>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</si>
  <si>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</si>
  <si>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</si>
  <si>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</si>
  <si>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</si>
  <si>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</si>
  <si>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</si>
  <si>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</si>
  <si>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</si>
  <si>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</si>
  <si>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</si>
  <si>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</si>
  <si>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</si>
  <si>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</si>
  <si>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</si>
  <si>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</si>
  <si>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</si>
  <si>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</si>
  <si>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</si>
  <si>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</si>
  <si>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</si>
  <si>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</si>
  <si>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</si>
  <si>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</si>
  <si>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</si>
  <si>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</si>
  <si>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</si>
  <si>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</si>
  <si>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</si>
  <si>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</si>
  <si>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</si>
  <si>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</si>
  <si>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</si>
  <si>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</si>
  <si>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</si>
  <si>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</si>
  <si>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</si>
  <si>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</si>
  <si>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</si>
  <si>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</si>
  <si>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</si>
  <si>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</si>
  <si>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</si>
  <si>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</si>
  <si>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</si>
  <si>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</si>
  <si>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</si>
  <si>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</si>
  <si>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</si>
  <si>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</si>
  <si>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</si>
  <si>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</si>
  <si>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</si>
  <si>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</si>
  <si>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</si>
  <si>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</si>
  <si>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</si>
  <si>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</si>
  <si>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</si>
  <si>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</si>
  <si>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</si>
  <si>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</si>
  <si>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</si>
  <si>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</si>
  <si>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</si>
  <si>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</si>
  <si>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</si>
  <si>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</si>
  <si>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</si>
  <si>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</si>
  <si>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</si>
  <si>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</si>
  <si>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</si>
  <si>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</si>
  <si>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</si>
  <si>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</si>
  <si>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</si>
  <si>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</si>
  <si>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</si>
  <si>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</si>
  <si>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</si>
  <si>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</si>
  <si>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</si>
  <si>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</si>
  <si>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</si>
  <si>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</si>
  <si>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</si>
  <si>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</si>
  <si>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</si>
  <si>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</si>
  <si>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</si>
  <si>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</si>
  <si>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</si>
  <si>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</si>
  <si>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</si>
  <si>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</si>
  <si>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</si>
  <si>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</si>
  <si>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</si>
  <si>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</si>
  <si>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</si>
  <si>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</si>
  <si>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</si>
  <si>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</si>
  <si>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</si>
  <si>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</si>
  <si>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</si>
  <si>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</si>
  <si>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</si>
  <si>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</si>
  <si>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</si>
  <si>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</si>
  <si>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</si>
  <si>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</si>
  <si>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</si>
  <si>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</si>
  <si>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</si>
  <si>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</si>
  <si>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</si>
  <si>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</si>
  <si>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</si>
  <si>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</si>
  <si>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</si>
  <si>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</si>
  <si>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</si>
  <si>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</si>
  <si>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</si>
  <si>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</si>
  <si>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</si>
  <si>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</si>
  <si>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</si>
  <si>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</si>
  <si>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</si>
  <si>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</si>
  <si>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</si>
  <si>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</si>
  <si>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</si>
  <si>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</si>
  <si>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</si>
  <si>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</si>
  <si>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</si>
  <si>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</si>
  <si>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</si>
  <si>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</si>
  <si>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</si>
  <si>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</si>
  <si>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</si>
  <si>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</si>
  <si>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</si>
  <si>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</si>
  <si>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</si>
  <si>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</si>
  <si>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</si>
  <si>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</si>
  <si>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</si>
  <si>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</si>
  <si>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</si>
  <si>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</si>
  <si>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</si>
  <si>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</si>
  <si>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</si>
  <si>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</si>
  <si>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</si>
  <si>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</si>
  <si>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</si>
  <si>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</si>
  <si>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</si>
  <si>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</si>
  <si>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</si>
  <si>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</si>
  <si>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</si>
  <si>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</si>
  <si>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</si>
  <si>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</si>
  <si>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</si>
  <si>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</si>
  <si>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</si>
  <si>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</si>
  <si>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</si>
  <si>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</si>
  <si>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</si>
  <si>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</si>
  <si>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</si>
  <si>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</si>
  <si>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</si>
  <si>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</si>
  <si>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</si>
  <si>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</si>
  <si>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</si>
  <si>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</si>
  <si>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</si>
  <si>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</si>
  <si>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</si>
  <si>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</si>
  <si>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</si>
  <si>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</si>
  <si>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</si>
  <si>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</si>
  <si>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</si>
  <si>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</si>
  <si>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</si>
  <si>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</si>
  <si>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</si>
  <si>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</si>
  <si>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</si>
  <si>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</si>
  <si>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</si>
  <si>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</si>
  <si>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</si>
  <si>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</si>
  <si>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</si>
  <si>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</si>
  <si>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</si>
  <si>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</si>
  <si>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</si>
  <si>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</si>
  <si>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</si>
  <si>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</si>
  <si>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</si>
  <si>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</si>
  <si>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</si>
  <si>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</si>
  <si>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</si>
  <si>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</si>
  <si>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</si>
  <si>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</si>
  <si>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</si>
  <si>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</si>
  <si>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</si>
  <si>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</si>
  <si>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</si>
  <si>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</si>
  <si>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</si>
  <si>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</si>
  <si>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</si>
  <si>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</si>
  <si>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</si>
  <si>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</si>
  <si>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</si>
  <si>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</si>
  <si>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</si>
  <si>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</si>
  <si>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</si>
  <si>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</si>
  <si>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</si>
  <si>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</si>
  <si>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</si>
  <si>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</si>
  <si>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</si>
  <si>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</si>
  <si>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</si>
  <si>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</si>
  <si>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</si>
  <si>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</si>
  <si>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</si>
  <si>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</si>
  <si>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</si>
  <si>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</si>
  <si>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</si>
  <si>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</si>
  <si>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</si>
  <si>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</si>
  <si>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</si>
  <si>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</si>
  <si>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</si>
  <si>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</si>
  <si>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</si>
  <si>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</si>
  <si>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</si>
  <si>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</si>
  <si>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</si>
  <si>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</si>
  <si>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</si>
  <si>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</si>
  <si>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</si>
  <si>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</si>
  <si>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</si>
  <si>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</si>
  <si>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</si>
  <si>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</si>
  <si>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</si>
  <si>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</si>
  <si>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</si>
  <si>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</si>
  <si>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</si>
  <si>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</si>
  <si>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</si>
  <si>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</si>
  <si>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</si>
  <si>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</si>
  <si>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</si>
  <si>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</si>
  <si>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</si>
  <si>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</si>
  <si>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</si>
  <si>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</si>
  <si>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</si>
  <si>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</si>
  <si>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</si>
  <si>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</si>
  <si>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</si>
  <si>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</si>
  <si>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</si>
  <si>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</si>
  <si>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</si>
  <si>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</si>
  <si>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</si>
  <si>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</si>
  <si>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</si>
  <si>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</si>
  <si>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</si>
  <si>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</si>
  <si>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</si>
  <si>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</si>
  <si>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</si>
  <si>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</si>
  <si>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</si>
  <si>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</si>
  <si>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</si>
  <si>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</si>
  <si>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</si>
  <si>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</si>
  <si>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</si>
  <si>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</si>
  <si>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</si>
  <si>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</si>
  <si>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</si>
  <si>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</si>
  <si>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</si>
  <si>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</si>
  <si>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</si>
  <si>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</si>
  <si>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</si>
  <si>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</si>
  <si>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</si>
  <si>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</si>
  <si>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</si>
  <si>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</si>
  <si>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</si>
  <si>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</si>
  <si>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</si>
  <si>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</si>
  <si>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</si>
  <si>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</si>
  <si>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</si>
  <si>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</si>
  <si>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</si>
  <si>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</si>
  <si>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</si>
  <si>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</si>
  <si>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</si>
  <si>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</si>
  <si>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</si>
  <si>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</si>
  <si>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</si>
  <si>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</si>
  <si>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</si>
  <si>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</si>
  <si>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</si>
  <si>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</si>
  <si>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</si>
  <si>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</si>
  <si>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</si>
  <si>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</si>
  <si>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</si>
  <si>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</si>
  <si>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</si>
  <si>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</si>
  <si>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</si>
  <si>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</si>
  <si>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</si>
  <si>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</si>
  <si>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</si>
  <si>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</si>
  <si>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</si>
  <si>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</si>
  <si>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</si>
  <si>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</si>
  <si>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</si>
  <si>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</si>
  <si>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</si>
  <si>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</si>
  <si>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</si>
  <si>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</si>
  <si>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</si>
  <si>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</si>
  <si>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</si>
  <si>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</si>
  <si>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</si>
  <si>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</si>
  <si>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</si>
  <si>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</si>
  <si>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</si>
  <si>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</si>
  <si>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</si>
  <si>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</si>
  <si>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</si>
  <si>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</si>
  <si>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</si>
  <si>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</si>
  <si>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</si>
  <si>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</si>
  <si>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</si>
  <si>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</si>
  <si>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</si>
  <si>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</si>
  <si>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</si>
  <si>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</si>
  <si>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</si>
  <si>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</si>
  <si>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</si>
  <si>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</si>
  <si>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</si>
  <si>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</si>
  <si>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</si>
  <si>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</si>
  <si>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</si>
  <si>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</si>
  <si>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</si>
  <si>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</si>
  <si>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</si>
  <si>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</si>
  <si>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</si>
  <si>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</si>
  <si>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</si>
  <si>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</si>
  <si>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</si>
  <si>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</si>
  <si>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</si>
  <si>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</si>
  <si>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</si>
  <si>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</si>
  <si>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</si>
  <si>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</si>
  <si>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</si>
  <si>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</si>
  <si>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</si>
  <si>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</si>
  <si>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</si>
  <si>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</si>
  <si>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</si>
  <si>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</si>
  <si>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</si>
  <si>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</si>
  <si>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</si>
  <si>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</si>
  <si>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</si>
  <si>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</si>
  <si>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</si>
  <si>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</si>
  <si>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</si>
  <si>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</si>
  <si>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</si>
  <si>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</si>
  <si>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</si>
  <si>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</si>
  <si>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</si>
  <si>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</si>
  <si>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</si>
  <si>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</si>
  <si>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</si>
  <si>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</si>
  <si>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</si>
  <si>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</si>
  <si>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</si>
  <si>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</si>
  <si>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</si>
  <si>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</si>
  <si>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</si>
  <si>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</si>
  <si>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</si>
  <si>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</si>
  <si>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</si>
  <si>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</si>
  <si>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</si>
  <si>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</si>
  <si>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</si>
  <si>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</si>
  <si>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</si>
  <si>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</si>
  <si>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</si>
  <si>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</si>
  <si>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</si>
  <si>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</si>
  <si>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</si>
  <si>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</si>
  <si>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</si>
  <si>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</si>
  <si>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</si>
  <si>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</si>
  <si>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</si>
  <si>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</si>
  <si>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</si>
  <si>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</si>
  <si>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</si>
  <si>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</si>
  <si>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</si>
  <si>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</si>
  <si>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</si>
  <si>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</si>
  <si>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</si>
  <si>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</si>
  <si>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</si>
  <si>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</si>
  <si>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</si>
  <si>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</si>
  <si>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</si>
  <si>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</si>
  <si>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</si>
  <si>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</si>
  <si>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</si>
  <si>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</si>
  <si>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</si>
  <si>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</si>
  <si>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</si>
  <si>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</si>
  <si>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</si>
  <si>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</si>
  <si>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</si>
  <si>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</si>
  <si>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</si>
  <si>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</si>
  <si>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</si>
  <si>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</si>
  <si>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</si>
  <si>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</si>
  <si>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</si>
  <si>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</si>
  <si>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</si>
  <si>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</si>
  <si>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</si>
  <si>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</si>
  <si>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</si>
  <si>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</si>
  <si>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</si>
  <si>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</si>
  <si>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</si>
  <si>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</si>
  <si>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</si>
  <si>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</si>
  <si>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</si>
  <si>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</si>
  <si>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</si>
  <si>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</si>
  <si>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</si>
  <si>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</si>
  <si>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</si>
  <si>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</si>
  <si>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</si>
  <si>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</si>
  <si>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</si>
  <si>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</si>
  <si>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</si>
  <si>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</si>
  <si>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</si>
  <si>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</si>
  <si>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</si>
  <si>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</si>
  <si>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</si>
  <si>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</si>
  <si>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</si>
  <si>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</si>
  <si>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</si>
  <si>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</si>
  <si>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</si>
  <si>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</si>
  <si>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</si>
  <si>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</si>
  <si>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</si>
  <si>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</si>
  <si>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</si>
  <si>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</si>
  <si>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</si>
  <si>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</si>
  <si>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</si>
  <si>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</si>
  <si>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</si>
  <si>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</si>
  <si>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</si>
  <si>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</si>
  <si>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</si>
  <si>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</si>
  <si>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</si>
  <si>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</si>
  <si>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</si>
  <si>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</si>
  <si>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</si>
  <si>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</si>
  <si>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</si>
  <si>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</si>
  <si>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</si>
  <si>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</si>
  <si>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</si>
  <si>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</si>
  <si>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</si>
  <si>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</si>
  <si>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</si>
  <si>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</si>
  <si>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</si>
  <si>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</si>
  <si>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</si>
  <si>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</si>
  <si>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</si>
  <si>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</si>
  <si>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</si>
  <si>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</si>
  <si>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</si>
  <si>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</si>
  <si>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</si>
  <si>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</si>
  <si>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</si>
  <si>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</si>
  <si>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</si>
  <si>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</si>
  <si>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</si>
  <si>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</si>
  <si>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</si>
  <si>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</si>
  <si>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</si>
  <si>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</si>
  <si>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</si>
  <si>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</si>
  <si>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</si>
  <si>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</si>
  <si>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</si>
  <si>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</si>
  <si>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</si>
  <si>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</si>
  <si>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</si>
  <si>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</si>
  <si>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</si>
  <si>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</si>
  <si>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</si>
  <si>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</si>
  <si>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</si>
  <si>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</si>
  <si>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</si>
  <si>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</si>
  <si>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</si>
  <si>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</si>
  <si>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</si>
  <si>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</si>
  <si>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</si>
  <si>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</si>
  <si>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</si>
  <si>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</si>
  <si>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</si>
  <si>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</si>
  <si>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</si>
  <si>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</si>
  <si>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</si>
  <si>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</si>
  <si>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</si>
  <si>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</si>
  <si>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</si>
  <si>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</si>
  <si>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</si>
  <si>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</si>
  <si>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</si>
  <si>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</si>
  <si>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</si>
  <si>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</si>
  <si>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</si>
  <si>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</si>
  <si>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</si>
  <si>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</si>
  <si>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</si>
  <si>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</si>
  <si>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</si>
  <si>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</si>
  <si>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</si>
  <si>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</si>
  <si>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</si>
  <si>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</si>
  <si>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</si>
  <si>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</si>
  <si>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</si>
  <si>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</si>
  <si>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</si>
  <si>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</si>
  <si>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</si>
  <si>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</si>
  <si>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</si>
  <si>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</si>
  <si>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</si>
  <si>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</si>
  <si>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</si>
  <si>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</si>
  <si>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</si>
  <si>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</si>
  <si>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</si>
  <si>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</si>
  <si>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</si>
  <si>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</si>
  <si>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</si>
  <si>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</si>
  <si>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</si>
  <si>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</si>
  <si>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</si>
  <si>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</si>
  <si>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</si>
  <si>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</si>
  <si>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</si>
  <si>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</si>
  <si>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</si>
  <si>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</si>
  <si>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</si>
  <si>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</si>
  <si>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</si>
  <si>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</si>
  <si>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</si>
  <si>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</si>
  <si>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</si>
  <si>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</si>
  <si>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</si>
  <si>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</si>
  <si>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</si>
  <si>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</si>
  <si>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</si>
  <si>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</si>
  <si>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</si>
  <si>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</si>
  <si>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</si>
  <si>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</si>
  <si>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</si>
  <si>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</si>
  <si>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</si>
  <si>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</si>
  <si>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</si>
  <si>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</si>
  <si>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</si>
  <si>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</si>
  <si>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</si>
  <si>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</si>
  <si>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</si>
  <si>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</si>
  <si>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</si>
  <si>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</si>
  <si>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</si>
  <si>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</si>
  <si>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</si>
  <si>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</si>
  <si>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</si>
  <si>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</si>
  <si>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</si>
  <si>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</si>
  <si>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</si>
  <si>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</si>
  <si>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</si>
  <si>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</si>
  <si>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</si>
  <si>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</si>
  <si>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</si>
  <si>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</si>
  <si>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</si>
  <si>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</si>
  <si>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</si>
  <si>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</si>
  <si>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</si>
  <si>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</si>
  <si>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</si>
  <si>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</si>
  <si>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</si>
  <si>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</si>
  <si>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</si>
  <si>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</si>
  <si>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</si>
  <si>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</si>
  <si>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</si>
  <si>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</si>
  <si>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</si>
  <si>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</si>
  <si>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</si>
  <si>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</si>
  <si>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</si>
  <si>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</si>
  <si>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</si>
  <si>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</si>
  <si>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</si>
  <si>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</si>
  <si>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</si>
  <si>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</si>
  <si>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</si>
  <si>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</si>
  <si>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</si>
  <si>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</si>
  <si>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</si>
  <si>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</si>
  <si>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</si>
  <si>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</si>
  <si>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</si>
  <si>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</si>
  <si>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</si>
  <si>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</si>
  <si>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</si>
  <si>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</si>
  <si>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</si>
  <si>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</si>
  <si>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</si>
  <si>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</si>
  <si>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</si>
  <si>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</si>
  <si>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</si>
  <si>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</si>
  <si>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</si>
  <si>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</si>
  <si>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</si>
  <si>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</si>
  <si>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</si>
  <si>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</si>
  <si>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</si>
  <si>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</si>
  <si>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</si>
  <si>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</si>
  <si>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</si>
  <si>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</si>
  <si>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</si>
  <si>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</si>
  <si>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</si>
  <si>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</si>
  <si>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</si>
  <si>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</si>
  <si>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</si>
  <si>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</si>
  <si>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</si>
  <si>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</si>
  <si>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</si>
  <si>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</si>
  <si>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</si>
  <si>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</si>
  <si>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</si>
  <si>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</si>
  <si>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</si>
  <si>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</si>
  <si>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</si>
  <si>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</si>
  <si>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</si>
  <si>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</si>
  <si>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</si>
  <si>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</si>
  <si>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</si>
  <si>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</si>
  <si>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</si>
  <si>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</si>
  <si>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</si>
  <si>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</si>
  <si>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</si>
  <si>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</si>
  <si>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</si>
  <si>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</si>
  <si>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</si>
  <si>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</si>
  <si>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</si>
  <si>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</si>
  <si>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</si>
  <si>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</si>
  <si>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</si>
  <si>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</si>
  <si>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</si>
  <si>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</si>
  <si>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</si>
  <si>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</si>
  <si>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</si>
  <si>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</si>
  <si>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</si>
  <si>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</si>
  <si>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</si>
  <si>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</si>
  <si>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</si>
  <si>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</si>
  <si>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</si>
  <si>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</si>
  <si>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</si>
  <si>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</si>
  <si>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</si>
  <si>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</si>
  <si>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</si>
  <si>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</si>
  <si>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</si>
  <si>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</si>
  <si>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</si>
  <si>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</si>
  <si>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</si>
  <si>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</si>
  <si>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</si>
  <si>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</si>
  <si>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</si>
  <si>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</si>
  <si>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</si>
  <si>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</si>
  <si>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</si>
  <si>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</si>
  <si>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</si>
  <si>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</si>
  <si>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</si>
  <si>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</si>
  <si>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</si>
  <si>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</si>
  <si>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</si>
  <si>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</si>
  <si>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</si>
  <si>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</si>
  <si>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</si>
  <si>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</si>
  <si>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</si>
  <si>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</si>
  <si>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</si>
  <si>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</si>
  <si>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</si>
  <si>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</si>
  <si>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</si>
  <si>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</si>
  <si>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</si>
  <si>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</si>
  <si>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</si>
  <si>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</si>
  <si>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</si>
  <si>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</si>
  <si>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</si>
  <si>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</si>
  <si>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</si>
  <si>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</si>
  <si>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</si>
  <si>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</si>
  <si>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</si>
  <si>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</si>
  <si>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</si>
  <si>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</si>
  <si>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</si>
  <si>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</si>
  <si>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</si>
  <si>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</si>
  <si>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</si>
  <si>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</si>
  <si>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</si>
  <si>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</si>
  <si>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</si>
  <si>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</si>
  <si>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</si>
  <si>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</si>
  <si>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</si>
  <si>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</si>
  <si>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</si>
  <si>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</si>
  <si>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</si>
  <si>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</si>
  <si>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</si>
  <si>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</si>
  <si>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</si>
  <si>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</si>
  <si>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</si>
  <si>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</si>
  <si>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</si>
  <si>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</si>
  <si>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</si>
  <si>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</si>
  <si>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</si>
  <si>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</si>
  <si>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</si>
  <si>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</si>
  <si>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</si>
  <si>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</si>
  <si>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</si>
  <si>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</si>
  <si>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</si>
  <si>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</si>
  <si>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</si>
  <si>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</si>
  <si>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</si>
  <si>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</si>
  <si>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</si>
  <si>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</si>
  <si>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</si>
  <si>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</si>
  <si>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</si>
  <si>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</si>
  <si>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</si>
  <si>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</si>
  <si>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</si>
  <si>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</si>
  <si>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</si>
  <si>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</si>
  <si>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</si>
  <si>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</si>
  <si>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</si>
  <si>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</si>
  <si>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</si>
  <si>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</si>
  <si>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</si>
  <si>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</si>
  <si>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</si>
  <si>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</si>
  <si>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</si>
  <si>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</si>
  <si>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</si>
  <si>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</si>
  <si>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</si>
  <si>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</si>
  <si>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</si>
  <si>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</si>
  <si>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</si>
  <si>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</si>
  <si>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</si>
  <si>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</si>
  <si>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</si>
  <si>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</si>
  <si>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</si>
  <si>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</si>
  <si>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</si>
  <si>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</si>
  <si>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</si>
  <si>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</si>
  <si>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</si>
  <si>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</si>
  <si>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</si>
  <si>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</si>
  <si>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</si>
  <si>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</si>
  <si>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</si>
  <si>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</si>
  <si>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</si>
  <si>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</si>
  <si>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</si>
  <si>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</si>
  <si>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</si>
  <si>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</si>
  <si>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</si>
  <si>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</si>
  <si>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</si>
  <si>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</si>
  <si>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</si>
  <si>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</si>
  <si>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</si>
  <si>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</si>
  <si>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</si>
  <si>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</si>
  <si>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</si>
  <si>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</si>
  <si>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</si>
  <si>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</si>
  <si>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</si>
  <si>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</si>
  <si>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</si>
  <si>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</si>
  <si>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</si>
  <si>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</si>
  <si>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</si>
  <si>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</si>
  <si>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</si>
  <si>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</si>
  <si>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</si>
  <si>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</si>
  <si>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</si>
  <si>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</si>
  <si>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</si>
  <si>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</si>
  <si>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</si>
  <si>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</si>
  <si>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</si>
  <si>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</si>
  <si>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</si>
  <si>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</si>
  <si>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</si>
  <si>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</si>
  <si>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</si>
  <si>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</si>
  <si>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</si>
  <si>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</si>
  <si>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</si>
  <si>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</si>
  <si>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</si>
  <si>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</si>
  <si>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</si>
  <si>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</si>
  <si>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</si>
  <si>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</si>
  <si>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</si>
  <si>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</si>
  <si>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</si>
  <si>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</si>
  <si>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</si>
  <si>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</si>
  <si>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</si>
  <si>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</si>
  <si>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</si>
  <si>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</si>
  <si>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</si>
  <si>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</si>
  <si>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</si>
  <si>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</si>
  <si>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</si>
  <si>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</si>
  <si>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</si>
  <si>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</si>
  <si>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</si>
  <si>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</si>
  <si>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</si>
  <si>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</si>
  <si>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</si>
  <si>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</si>
  <si>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</si>
  <si>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</si>
  <si>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</si>
  <si>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</si>
  <si>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</si>
  <si>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</si>
  <si>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</si>
  <si>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</si>
  <si>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</si>
  <si>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</si>
  <si>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</si>
  <si>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</si>
  <si>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</si>
  <si>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</si>
  <si>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</si>
  <si>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</si>
  <si>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</si>
  <si>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</si>
  <si>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</si>
  <si>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</si>
  <si>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</si>
  <si>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</si>
  <si>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</si>
  <si>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</si>
  <si>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</si>
  <si>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</si>
  <si>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</si>
  <si>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</si>
  <si>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</si>
  <si>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</si>
  <si>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</si>
  <si>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</si>
  <si>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</si>
  <si>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</si>
  <si>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</si>
  <si>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</si>
  <si>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</si>
  <si>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</si>
  <si>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</si>
  <si>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</si>
  <si>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</si>
  <si>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</si>
  <si>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</si>
  <si>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</si>
  <si>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</si>
  <si>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</si>
  <si>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</si>
  <si>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</si>
  <si>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</si>
  <si>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</si>
  <si>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</si>
  <si>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</si>
  <si>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</si>
  <si>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</si>
  <si>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</si>
  <si>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</si>
  <si>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</si>
  <si>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</si>
  <si>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</si>
  <si>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</si>
  <si>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</si>
  <si>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</si>
  <si>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</si>
  <si>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</si>
  <si>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</si>
  <si>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</si>
  <si>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</si>
  <si>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</si>
  <si>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</si>
  <si>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</si>
  <si>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</si>
  <si>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</si>
  <si>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</si>
  <si>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</si>
  <si>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</si>
  <si>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</si>
  <si>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</si>
  <si>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</si>
  <si>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</si>
  <si>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</si>
  <si>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</si>
  <si>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</si>
  <si>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</si>
  <si>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</si>
  <si>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</si>
  <si>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</si>
  <si>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</si>
  <si>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</si>
  <si>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</si>
  <si>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</si>
  <si>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</si>
  <si>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</si>
  <si>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</si>
  <si>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</si>
  <si>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</si>
  <si>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</si>
  <si>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</si>
  <si>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</si>
  <si>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</si>
  <si>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</si>
  <si>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</si>
  <si>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</si>
  <si>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</si>
  <si>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</si>
  <si>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</si>
  <si>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</si>
  <si>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</si>
  <si>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</si>
  <si>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</si>
  <si>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</si>
  <si>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</si>
  <si>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</si>
  <si>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</si>
  <si>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</si>
  <si>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</si>
  <si>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</si>
  <si>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</si>
  <si>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</si>
  <si>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</si>
  <si>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</si>
  <si>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</si>
  <si>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</si>
  <si>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</si>
  <si>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</si>
  <si>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</si>
  <si>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</si>
  <si>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</si>
  <si>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</si>
  <si>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</si>
  <si>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</si>
  <si>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</si>
  <si>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</si>
  <si>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</si>
  <si>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</si>
  <si>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</si>
  <si>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</si>
  <si>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</si>
  <si>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</si>
  <si>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</si>
  <si>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</si>
  <si>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</si>
  <si>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</si>
  <si>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</si>
  <si>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</si>
  <si>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</si>
  <si>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</si>
  <si>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</si>
  <si>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</si>
  <si>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</si>
  <si>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</si>
  <si>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</si>
  <si>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</si>
  <si>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</si>
  <si>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</si>
  <si>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</si>
  <si>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</si>
  <si>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</si>
  <si>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</si>
  <si>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</si>
  <si>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</si>
  <si>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</si>
  <si>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</si>
  <si>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</si>
  <si>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</si>
  <si>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</si>
  <si>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</si>
  <si>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</si>
  <si>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</si>
  <si>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</si>
  <si>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</si>
  <si>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</si>
  <si>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</si>
  <si>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</si>
  <si>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</si>
  <si>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</si>
  <si>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</si>
  <si>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</si>
  <si>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</si>
  <si>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</si>
  <si>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</si>
  <si>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</si>
  <si>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</si>
  <si>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</si>
  <si>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</si>
  <si>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</si>
  <si>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</si>
  <si>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</si>
  <si>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</si>
  <si>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</si>
  <si>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</si>
  <si>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</si>
  <si>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</si>
  <si>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</si>
  <si>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</si>
  <si>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</si>
  <si>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</si>
  <si>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</si>
  <si>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</si>
  <si>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</si>
  <si>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</si>
  <si>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</si>
  <si>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</si>
  <si>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</si>
  <si>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</si>
  <si>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</si>
  <si>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</si>
  <si>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</si>
  <si>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</si>
  <si>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</si>
  <si>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</si>
  <si>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</si>
  <si>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</si>
  <si>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</si>
  <si>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</si>
  <si>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</si>
  <si>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</si>
  <si>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</si>
  <si>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</si>
  <si>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</si>
  <si>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</si>
  <si>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</si>
  <si>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</si>
  <si>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</si>
  <si>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</si>
  <si>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</si>
  <si>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</si>
  <si>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</si>
  <si>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</si>
  <si>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</si>
  <si>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</si>
  <si>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</si>
  <si>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</si>
  <si>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</si>
  <si>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</si>
  <si>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</si>
  <si>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</si>
  <si>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</si>
  <si>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</si>
  <si>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</si>
  <si>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</si>
  <si>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</si>
  <si>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</si>
  <si>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</si>
  <si>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</si>
  <si>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</si>
  <si>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</si>
  <si>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</si>
  <si>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</si>
  <si>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</si>
  <si>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</si>
  <si>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</si>
  <si>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</si>
  <si>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</si>
  <si>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</si>
  <si>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</si>
  <si>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</si>
  <si>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</si>
  <si>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</si>
  <si>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</si>
  <si>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</si>
  <si>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</si>
  <si>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</si>
  <si>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</si>
  <si>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</si>
  <si>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</si>
  <si>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</si>
  <si>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</si>
  <si>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</si>
  <si>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</si>
  <si>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</si>
  <si>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</si>
  <si>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</si>
  <si>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</si>
  <si>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</si>
  <si>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</si>
  <si>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</si>
  <si>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</si>
  <si>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</si>
  <si>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</si>
  <si>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</si>
  <si>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</si>
  <si>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</si>
  <si>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</si>
  <si>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</si>
  <si>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</si>
  <si>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</si>
  <si>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</si>
  <si>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</si>
  <si>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</si>
  <si>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</si>
  <si>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</si>
  <si>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</si>
  <si>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</si>
  <si>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</si>
  <si>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</si>
  <si>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</si>
  <si>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</si>
  <si>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</si>
  <si>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</si>
  <si>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</si>
  <si>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</si>
  <si>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</si>
  <si>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</si>
  <si>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</si>
  <si>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</si>
  <si>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</si>
  <si>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</si>
  <si>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</si>
  <si>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</si>
  <si>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</si>
  <si>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</si>
  <si>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</si>
  <si>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</si>
  <si>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</si>
  <si>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</si>
  <si>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</si>
  <si>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</si>
  <si>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</si>
  <si>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</si>
  <si>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</si>
  <si>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</si>
  <si>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</si>
  <si>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</si>
  <si>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</si>
  <si>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</si>
  <si>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</si>
  <si>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</si>
  <si>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</si>
  <si>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</si>
  <si>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</si>
  <si>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</si>
  <si>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</si>
  <si>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</si>
  <si>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</si>
  <si>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</si>
  <si>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</si>
  <si>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</si>
  <si>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</si>
  <si>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</si>
  <si>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</si>
  <si>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</si>
  <si>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</si>
  <si>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</si>
  <si>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</si>
  <si>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</si>
  <si>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</si>
  <si>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</si>
  <si>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</si>
  <si>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</si>
  <si>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</si>
  <si>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</si>
  <si>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</si>
  <si>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</si>
  <si>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</si>
  <si>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</si>
  <si>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</si>
  <si>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</si>
  <si>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</si>
  <si>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</si>
  <si>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</si>
  <si>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</si>
  <si>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</si>
  <si>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</si>
  <si>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</si>
  <si>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</si>
  <si>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</si>
  <si>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</si>
  <si>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</si>
  <si>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</si>
  <si>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</si>
  <si>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</si>
  <si>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</si>
  <si>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</si>
  <si>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</si>
  <si>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</si>
  <si>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</si>
  <si>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</si>
  <si>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</si>
  <si>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</si>
  <si>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</si>
  <si>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</si>
  <si>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</si>
  <si>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</si>
  <si>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</si>
  <si>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</si>
  <si>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</si>
  <si>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</si>
  <si>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</si>
  <si>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</si>
  <si>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</si>
  <si>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</si>
  <si>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</si>
  <si>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</si>
  <si>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</si>
  <si>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</si>
  <si>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</si>
  <si>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</si>
  <si>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</si>
  <si>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</si>
  <si>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</si>
  <si>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</si>
  <si>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</si>
  <si>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</si>
  <si>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</si>
  <si>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</si>
  <si>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</si>
  <si>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</si>
  <si>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</si>
  <si>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</si>
  <si>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</si>
  <si>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</si>
  <si>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</si>
  <si>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</si>
  <si>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</si>
  <si>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</si>
  <si>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</si>
  <si>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</si>
  <si>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</si>
  <si>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</si>
  <si>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</si>
  <si>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</si>
  <si>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</si>
  <si>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</si>
  <si>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</si>
  <si>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</si>
  <si>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</si>
  <si>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</si>
  <si>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</si>
  <si>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</si>
  <si>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</si>
  <si>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</si>
  <si>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</si>
  <si>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</si>
  <si>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</si>
  <si>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</si>
  <si>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</si>
  <si>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</si>
  <si>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</si>
  <si>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</si>
  <si>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</si>
  <si>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</si>
  <si>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</si>
  <si>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</si>
  <si>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</si>
  <si>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</si>
  <si>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</si>
  <si>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</si>
  <si>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</si>
  <si>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</si>
  <si>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</si>
  <si>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</si>
  <si>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</si>
  <si>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</si>
  <si>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</si>
  <si>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</si>
  <si>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</si>
  <si>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</si>
  <si>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</si>
  <si>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</si>
  <si>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</si>
  <si>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</si>
  <si>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</si>
  <si>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</si>
  <si>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</si>
  <si>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</si>
  <si>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</si>
  <si>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</si>
  <si>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</si>
  <si>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</si>
  <si>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</si>
  <si>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</si>
  <si>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</si>
  <si>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</si>
  <si>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</si>
  <si>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</si>
  <si>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</si>
  <si>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</si>
  <si>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</si>
  <si>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</si>
  <si>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</si>
  <si>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</si>
  <si>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</si>
  <si>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</si>
  <si>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</si>
  <si>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</si>
  <si>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</si>
  <si>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</si>
  <si>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</si>
  <si>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</si>
  <si>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</si>
  <si>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</si>
  <si>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</si>
  <si>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</si>
  <si>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</si>
  <si>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</si>
  <si>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</si>
  <si>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</si>
  <si>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</si>
  <si>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</si>
  <si>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</si>
  <si>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</si>
  <si>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</si>
  <si>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</si>
  <si>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</si>
  <si>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</si>
  <si>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</si>
  <si>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</si>
  <si>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</si>
  <si>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</si>
  <si>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</si>
  <si>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</si>
  <si>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</si>
  <si>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</si>
  <si>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</si>
  <si>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</si>
  <si>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</si>
  <si>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</si>
  <si>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</si>
  <si>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</si>
  <si>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</si>
  <si>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</si>
  <si>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</si>
  <si>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</si>
  <si>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</si>
  <si>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</si>
  <si>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</si>
  <si>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</si>
  <si>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</si>
  <si>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</si>
  <si>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</si>
  <si>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</si>
  <si>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</si>
  <si>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</si>
  <si>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</si>
  <si>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</si>
  <si>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</si>
  <si>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</si>
  <si>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</si>
  <si>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</si>
  <si>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</si>
  <si>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</si>
  <si>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</si>
  <si>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</si>
  <si>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</si>
  <si>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</si>
  <si>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</si>
  <si>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</si>
  <si>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</si>
  <si>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</si>
  <si>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</si>
  <si>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</si>
  <si>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</si>
  <si>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</si>
  <si>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</si>
  <si>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</si>
  <si>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</si>
  <si>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</si>
  <si>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</si>
  <si>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</si>
  <si>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</si>
  <si>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</si>
  <si>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</si>
  <si>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</si>
  <si>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</si>
  <si>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</si>
  <si>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</si>
  <si>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</si>
  <si>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</si>
  <si>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</si>
  <si>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</si>
  <si>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</si>
  <si>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</si>
  <si>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</si>
  <si>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</si>
  <si>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</si>
  <si>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</si>
  <si>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</si>
  <si>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</si>
  <si>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</si>
  <si>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</si>
  <si>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</si>
  <si>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</si>
  <si>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</si>
  <si>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</si>
  <si>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</si>
  <si>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</si>
  <si>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</si>
  <si>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</si>
  <si>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</si>
  <si>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</si>
  <si>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</si>
  <si>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</si>
  <si>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</si>
  <si>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</si>
  <si>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</si>
  <si>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</si>
  <si>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</si>
  <si>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</si>
  <si>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</si>
  <si>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</si>
  <si>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</si>
  <si>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</si>
  <si>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</si>
  <si>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</si>
  <si>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</si>
  <si>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</si>
  <si>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</si>
  <si>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</si>
  <si>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</si>
  <si>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</si>
  <si>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</si>
  <si>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</si>
  <si>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</si>
  <si>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</si>
  <si>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</si>
  <si>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</si>
  <si>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</si>
  <si>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</si>
  <si>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</si>
  <si>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</si>
  <si>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</si>
  <si>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</si>
  <si>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</si>
  <si>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</si>
  <si>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</si>
  <si>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</si>
  <si>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</si>
  <si>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</si>
  <si>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</si>
  <si>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</si>
  <si>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</si>
  <si>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</si>
  <si>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</si>
  <si>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</si>
  <si>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</si>
  <si>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</si>
  <si>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</si>
  <si>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</si>
  <si>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</si>
  <si>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</si>
  <si>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</si>
  <si>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</si>
  <si>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</si>
  <si>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</si>
  <si>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</si>
  <si>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</si>
  <si>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</si>
  <si>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</si>
  <si>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</si>
  <si>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</si>
  <si>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</si>
  <si>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</si>
  <si>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</si>
  <si>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</si>
  <si>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</si>
  <si>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</si>
  <si>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</si>
  <si>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</si>
  <si>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</si>
  <si>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</si>
  <si>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</si>
  <si>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</si>
  <si>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</si>
  <si>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</si>
  <si>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</si>
  <si>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</si>
  <si>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</si>
  <si>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</si>
  <si>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</si>
  <si>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</si>
  <si>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</si>
  <si>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</si>
  <si>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</si>
  <si>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</si>
  <si>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</si>
  <si>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</si>
  <si>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</si>
  <si>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</si>
  <si>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</si>
  <si>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</si>
  <si>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</si>
  <si>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</si>
  <si>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</si>
  <si>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</si>
  <si>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</si>
  <si>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</si>
  <si>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</si>
  <si>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</si>
  <si>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</si>
  <si>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</si>
  <si>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</si>
  <si>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</si>
  <si>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</si>
  <si>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</si>
  <si>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</si>
  <si>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</si>
  <si>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</si>
  <si>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</si>
  <si>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</si>
  <si>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</si>
  <si>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</si>
  <si>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</si>
  <si>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</si>
  <si>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</si>
  <si>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</si>
  <si>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</si>
  <si>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</si>
  <si>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</si>
  <si>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</si>
  <si>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</si>
  <si>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</si>
  <si>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</si>
  <si>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</si>
  <si>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</si>
  <si>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</si>
  <si>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</si>
  <si>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</si>
  <si>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</si>
  <si>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</si>
  <si>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</si>
  <si>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</si>
  <si>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</si>
  <si>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</si>
  <si>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</si>
  <si>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</si>
  <si>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</si>
  <si>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</si>
  <si>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</si>
  <si>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</si>
  <si>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</si>
  <si>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</si>
  <si>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</si>
  <si>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</si>
  <si>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</si>
  <si>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</si>
  <si>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</si>
  <si>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</si>
  <si>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</si>
  <si>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</si>
  <si>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</si>
  <si>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</si>
  <si>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</si>
  <si>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</si>
  <si>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</si>
  <si>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</si>
  <si>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</si>
  <si>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</si>
  <si>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</si>
  <si>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</si>
  <si>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</si>
  <si>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</si>
  <si>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</si>
  <si>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</si>
  <si>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</si>
  <si>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</si>
  <si>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</si>
  <si>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</si>
  <si>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</si>
  <si>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</si>
  <si>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</si>
  <si>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</si>
  <si>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</si>
  <si>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</si>
  <si>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</si>
  <si>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</si>
  <si>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</si>
  <si>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</si>
  <si>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</si>
  <si>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</si>
  <si>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</si>
  <si>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</si>
  <si>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</si>
  <si>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</si>
  <si>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</si>
  <si>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</si>
  <si>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</si>
  <si>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</si>
  <si>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</si>
  <si>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</si>
  <si>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</si>
  <si>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</si>
  <si>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</si>
  <si>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</si>
  <si>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</si>
  <si>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</si>
  <si>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</si>
  <si>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</si>
  <si>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</si>
  <si>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</si>
  <si>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</si>
  <si>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</si>
  <si>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</si>
  <si>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</si>
  <si>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</si>
  <si>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</si>
  <si>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</si>
  <si>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</si>
  <si>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</si>
  <si>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</si>
  <si>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</si>
  <si>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</si>
  <si>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</si>
  <si>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</si>
  <si>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</si>
  <si>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</si>
  <si>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</si>
  <si>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</si>
  <si>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</si>
  <si>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</si>
  <si>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</si>
  <si>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</si>
  <si>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</si>
  <si>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</si>
  <si>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</si>
  <si>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</si>
  <si>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</si>
  <si>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</si>
  <si>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</si>
  <si>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</si>
  <si>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</si>
  <si>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</si>
  <si>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</si>
  <si>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</si>
  <si>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</si>
  <si>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</si>
  <si>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</si>
  <si>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</si>
  <si>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</si>
  <si>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</si>
  <si>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</si>
  <si>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</si>
  <si>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</si>
  <si>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</si>
  <si>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</si>
  <si>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</si>
  <si>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</si>
  <si>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</si>
  <si>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</si>
  <si>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</si>
  <si>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</si>
  <si>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</si>
  <si>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</si>
  <si>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</si>
  <si>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</si>
  <si>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</si>
  <si>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</si>
  <si>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</si>
  <si>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</si>
  <si>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</si>
  <si>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</si>
  <si>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</si>
  <si>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</si>
  <si>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</si>
  <si>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</si>
  <si>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</si>
  <si>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</si>
  <si>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</si>
  <si>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</si>
  <si>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</si>
  <si>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</si>
  <si>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</si>
  <si>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</si>
  <si>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</si>
  <si>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</si>
  <si>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</si>
  <si>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</si>
  <si>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</si>
  <si>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</si>
  <si>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</si>
  <si>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</si>
  <si>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</si>
  <si>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</si>
  <si>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</si>
  <si>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</si>
  <si>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</si>
  <si>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</si>
  <si>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</si>
  <si>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</si>
  <si>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</si>
  <si>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</si>
  <si>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</si>
  <si>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</si>
  <si>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</si>
  <si>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</si>
  <si>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</si>
  <si>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</si>
  <si>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</si>
  <si>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</si>
  <si>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</si>
  <si>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</si>
  <si>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</si>
  <si>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</si>
  <si>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</si>
  <si>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</si>
  <si>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</si>
  <si>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</si>
  <si>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</si>
  <si>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</si>
  <si>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</si>
  <si>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</si>
  <si>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</si>
  <si>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</si>
  <si>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</si>
  <si>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</si>
  <si>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</si>
  <si>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</si>
  <si>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</si>
  <si>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</si>
  <si>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</si>
  <si>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</si>
  <si>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</si>
  <si>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</si>
  <si>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</si>
  <si>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</si>
  <si>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</si>
  <si>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</si>
  <si>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</si>
  <si>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</si>
  <si>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</si>
  <si>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</si>
  <si>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</si>
  <si>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</si>
  <si>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</si>
  <si>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</si>
  <si>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</si>
  <si>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</si>
  <si>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</si>
  <si>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</si>
  <si>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</si>
  <si>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</si>
  <si>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</si>
  <si>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</si>
  <si>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</si>
  <si>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</si>
  <si>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</si>
  <si>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</si>
  <si>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</si>
  <si>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</si>
  <si>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</si>
  <si>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</si>
  <si>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</si>
  <si>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</si>
  <si>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</si>
  <si>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</si>
  <si>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</si>
  <si>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</si>
  <si>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</si>
  <si>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</si>
  <si>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</si>
  <si>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</si>
  <si>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</si>
  <si>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</si>
  <si>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</si>
  <si>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</si>
  <si>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</si>
  <si>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</si>
  <si>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</si>
  <si>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</si>
  <si>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</si>
  <si>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</si>
  <si>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</si>
  <si>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</si>
  <si>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</si>
  <si>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</si>
  <si>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</si>
  <si>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</si>
  <si>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</si>
  <si>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</si>
  <si>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</si>
  <si>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</si>
  <si>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</si>
  <si>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</si>
  <si>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</si>
  <si>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</si>
  <si>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</si>
  <si>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</si>
  <si>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</si>
  <si>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</si>
  <si>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</si>
  <si>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</si>
  <si>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</si>
  <si>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</si>
  <si>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</si>
  <si>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</si>
  <si>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</si>
  <si>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</si>
  <si>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</si>
  <si>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</si>
  <si>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</si>
  <si>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</si>
  <si>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</si>
  <si>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</si>
  <si>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</si>
  <si>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</si>
  <si>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</si>
  <si>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</si>
  <si>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</si>
  <si>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</si>
  <si>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</si>
  <si>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</si>
  <si>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</si>
  <si>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</si>
  <si>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</si>
  <si>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</si>
  <si>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</si>
  <si>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</si>
  <si>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</si>
  <si>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</si>
  <si>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</si>
  <si>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</si>
  <si>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</si>
  <si>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</si>
  <si>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</si>
  <si>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</si>
  <si>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</si>
  <si>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</si>
  <si>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</si>
  <si>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</si>
  <si>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</si>
  <si>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</si>
  <si>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</si>
  <si>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</si>
  <si>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</si>
  <si>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</si>
  <si>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</si>
  <si>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</si>
  <si>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</si>
  <si>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</si>
  <si>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</si>
  <si>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</si>
  <si>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</si>
  <si>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</si>
  <si>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</si>
  <si>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</si>
  <si>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</si>
  <si>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</si>
  <si>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</si>
  <si>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</si>
  <si>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</si>
  <si>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</si>
  <si>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</si>
  <si>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</si>
  <si>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</si>
  <si>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</si>
  <si>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</si>
  <si>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</si>
  <si>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</si>
  <si>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</si>
  <si>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</si>
  <si>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</si>
  <si>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</si>
  <si>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</si>
  <si>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</si>
  <si>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</si>
  <si>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</si>
  <si>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</si>
  <si>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</si>
  <si>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</si>
  <si>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</si>
  <si>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</si>
  <si>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</si>
  <si>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</si>
  <si>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</si>
  <si>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</si>
  <si>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</si>
  <si>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</si>
  <si>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</si>
  <si>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</si>
  <si>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</si>
  <si>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</si>
  <si>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</si>
  <si>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</si>
  <si>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</si>
  <si>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</si>
  <si>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</si>
  <si>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</si>
  <si>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</si>
  <si>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</si>
  <si>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</si>
  <si>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</si>
  <si>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</si>
  <si>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</si>
  <si>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</si>
  <si>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</si>
  <si>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</si>
  <si>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</si>
  <si>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</si>
  <si>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</si>
  <si>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</si>
  <si>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</si>
  <si>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</si>
  <si>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</si>
  <si>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</si>
  <si>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</si>
  <si>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</si>
  <si>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</si>
  <si>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</si>
  <si>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</si>
  <si>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</si>
  <si>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</si>
  <si>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</si>
  <si>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</si>
  <si>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</si>
  <si>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</si>
  <si>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</si>
  <si>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</si>
  <si>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</si>
  <si>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</si>
  <si>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</si>
  <si>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</si>
  <si>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</si>
  <si>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</si>
  <si>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</si>
  <si>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</si>
  <si>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</si>
  <si>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</si>
  <si>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</si>
  <si>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</si>
  <si>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</si>
  <si>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</si>
  <si>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</si>
  <si>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</si>
  <si>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</si>
  <si>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</si>
  <si>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</si>
  <si>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</si>
  <si>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</si>
  <si>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</si>
  <si>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</si>
  <si>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</si>
  <si>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</si>
  <si>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</si>
  <si>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</si>
  <si>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</si>
  <si>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</si>
  <si>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</si>
  <si>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</si>
  <si>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</si>
  <si>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</si>
  <si>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</si>
  <si>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</si>
  <si>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</si>
  <si>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</si>
  <si>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</si>
  <si>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</si>
  <si>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</si>
  <si>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</si>
  <si>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</si>
  <si>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</si>
  <si>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</si>
  <si>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</si>
  <si>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</si>
  <si>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</si>
  <si>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</si>
  <si>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</si>
  <si>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</si>
  <si>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</si>
  <si>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</si>
  <si>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</si>
  <si>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</si>
  <si>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</si>
  <si>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</si>
  <si>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</si>
  <si>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</si>
  <si>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</si>
  <si>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</si>
  <si>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</si>
  <si>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</si>
  <si>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</si>
  <si>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</si>
  <si>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</si>
  <si>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</si>
  <si>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</si>
  <si>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</si>
  <si>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</si>
  <si>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</si>
  <si>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</si>
  <si>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</si>
  <si>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</si>
  <si>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</si>
  <si>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</si>
  <si>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</si>
  <si>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</si>
  <si>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</si>
  <si>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</si>
  <si>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</si>
  <si>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</si>
  <si>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</si>
  <si>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</si>
  <si>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</si>
  <si>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</si>
  <si>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</si>
  <si>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</si>
  <si>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</si>
  <si>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</si>
  <si>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</si>
  <si>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</si>
  <si>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</si>
  <si>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</si>
  <si>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</si>
  <si>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</si>
  <si>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</si>
  <si>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</si>
  <si>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</si>
  <si>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</si>
  <si>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</si>
  <si>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</si>
  <si>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</si>
  <si>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</si>
  <si>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</si>
  <si>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</si>
  <si>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</si>
  <si>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</si>
  <si>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</si>
  <si>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</si>
  <si>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</si>
  <si>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</si>
  <si>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</si>
  <si>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</si>
  <si>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</si>
  <si>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</si>
  <si>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</si>
  <si>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</si>
  <si>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</si>
  <si>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</si>
  <si>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</si>
  <si>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</si>
  <si>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</si>
  <si>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</si>
  <si>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</si>
  <si>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</si>
  <si>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</si>
  <si>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</si>
  <si>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</si>
  <si>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</si>
  <si>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</si>
  <si>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</si>
  <si>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</si>
  <si>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</si>
  <si>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</si>
  <si>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</si>
  <si>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</si>
  <si>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</si>
  <si>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</si>
  <si>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</si>
  <si>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</si>
  <si>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</si>
  <si>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</si>
  <si>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</si>
  <si>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</si>
  <si>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</si>
  <si>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</si>
  <si>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</si>
  <si>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</si>
  <si>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</si>
  <si>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</si>
  <si>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</si>
  <si>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</si>
  <si>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</si>
  <si>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</si>
  <si>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</si>
  <si>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</si>
  <si>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</si>
  <si>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</si>
  <si>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</si>
  <si>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</si>
  <si>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</si>
  <si>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</si>
  <si>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</si>
  <si>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</si>
  <si>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</si>
  <si>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</si>
  <si>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</si>
  <si>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</si>
  <si>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</si>
  <si>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</si>
  <si>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</si>
  <si>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</si>
  <si>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</si>
  <si>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</si>
  <si>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</si>
  <si>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</si>
  <si>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</si>
  <si>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</si>
  <si>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</si>
  <si>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</si>
  <si>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</si>
  <si>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</si>
  <si>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</si>
  <si>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</si>
  <si>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</si>
  <si>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</si>
  <si>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</si>
  <si>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</si>
  <si>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</si>
  <si>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</si>
  <si>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</si>
  <si>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</si>
  <si>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</si>
  <si>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</si>
  <si>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</si>
  <si>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</si>
  <si>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</si>
  <si>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</si>
  <si>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</si>
  <si>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</si>
  <si>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</si>
  <si>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</si>
  <si>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</si>
  <si>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</si>
  <si>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</si>
  <si>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</si>
  <si>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</si>
  <si>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</si>
  <si>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</si>
  <si>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</si>
  <si>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</si>
  <si>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</si>
  <si>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</si>
  <si>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</si>
  <si>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</si>
  <si>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</si>
  <si>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</si>
  <si>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</si>
  <si>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</si>
  <si>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</si>
  <si>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</si>
  <si>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</si>
  <si>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</si>
  <si>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</si>
  <si>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</si>
  <si>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</si>
  <si>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</si>
  <si>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</si>
  <si>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</si>
  <si>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</si>
  <si>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</si>
  <si>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</si>
  <si>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</si>
  <si>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</si>
  <si>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</si>
  <si>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</si>
  <si>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</si>
  <si>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</si>
  <si>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</si>
  <si>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</si>
  <si>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</si>
  <si>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</si>
  <si>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</si>
  <si>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</si>
  <si>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</si>
  <si>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</si>
  <si>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</si>
  <si>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</si>
  <si>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</si>
  <si>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</si>
  <si>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</si>
  <si>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</si>
  <si>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</si>
  <si>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</si>
  <si>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</si>
  <si>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</si>
  <si>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</si>
  <si>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</si>
  <si>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</si>
  <si>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</si>
  <si>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</si>
  <si>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</si>
  <si>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</si>
  <si>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</si>
  <si>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</si>
  <si>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</si>
  <si>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</si>
  <si>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</si>
  <si>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</si>
  <si>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</si>
  <si>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</si>
  <si>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</si>
  <si>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</si>
  <si>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</si>
  <si>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</si>
  <si>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</si>
  <si>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</si>
  <si>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</si>
  <si>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</si>
  <si>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</si>
  <si>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</si>
  <si>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</si>
  <si>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</si>
  <si>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</si>
  <si>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</si>
  <si>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</si>
  <si>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</si>
  <si>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</si>
  <si>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</si>
  <si>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</si>
  <si>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</si>
  <si>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</si>
  <si>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</si>
  <si>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</si>
  <si>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</si>
  <si>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</si>
  <si>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</si>
  <si>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</si>
  <si>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</si>
  <si>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</si>
  <si>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</si>
  <si>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</si>
  <si>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</si>
  <si>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</si>
  <si>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</si>
  <si>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</si>
  <si>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</si>
  <si>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</si>
  <si>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</si>
  <si>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</si>
  <si>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</si>
  <si>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</si>
  <si>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</si>
  <si>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</si>
  <si>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</si>
  <si>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</si>
  <si>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</si>
  <si>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</si>
  <si>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</si>
  <si>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</si>
  <si>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</si>
  <si>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</si>
  <si>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</si>
  <si>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</si>
  <si>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</si>
  <si>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</si>
  <si>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</si>
  <si>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</si>
  <si>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</si>
  <si>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</si>
  <si>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</si>
  <si>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</si>
  <si>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</si>
  <si>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</si>
  <si>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</si>
  <si>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</si>
  <si>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</si>
  <si>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</si>
  <si>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</si>
  <si>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</si>
  <si>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</si>
  <si>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</si>
  <si>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</si>
  <si>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</si>
  <si>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</si>
  <si>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</si>
  <si>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</si>
  <si>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</si>
  <si>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</si>
  <si>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</si>
  <si>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</si>
  <si>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</si>
  <si>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</si>
  <si>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</si>
  <si>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</si>
  <si>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</si>
  <si>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</si>
  <si>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</si>
  <si>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</si>
  <si>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</si>
  <si>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</si>
  <si>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</si>
  <si>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</si>
  <si>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</si>
  <si>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</si>
  <si>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</si>
  <si>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</si>
  <si>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</si>
  <si>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</si>
  <si>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</si>
  <si>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</si>
  <si>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</si>
  <si>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</si>
  <si>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</si>
  <si>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</si>
  <si>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</si>
  <si>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</si>
  <si>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</si>
  <si>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</si>
  <si>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</si>
  <si>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</si>
  <si>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</si>
  <si>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</si>
  <si>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</si>
  <si>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</si>
  <si>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</si>
  <si>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</si>
  <si>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</si>
  <si>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</si>
  <si>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</si>
  <si>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</si>
  <si>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</si>
  <si>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</si>
  <si>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</si>
  <si>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</si>
  <si>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</si>
  <si>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</si>
  <si>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</si>
  <si>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</si>
  <si>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</si>
  <si>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</si>
  <si>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</si>
  <si>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</si>
  <si>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</si>
  <si>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</si>
  <si>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</si>
  <si>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</si>
  <si>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</si>
  <si>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</si>
  <si>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</si>
  <si>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</si>
  <si>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</si>
  <si>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</si>
  <si>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</si>
  <si>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</si>
  <si>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</si>
  <si>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</si>
  <si>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</si>
  <si>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</si>
  <si>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</si>
  <si>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</si>
  <si>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</si>
  <si>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</si>
  <si>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</si>
  <si>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</si>
  <si>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</si>
  <si>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</si>
  <si>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</si>
  <si>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</si>
  <si>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</si>
  <si>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</si>
  <si>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</si>
  <si>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</si>
  <si>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</si>
  <si>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</si>
  <si>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</si>
  <si>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</si>
  <si>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</si>
  <si>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</si>
  <si>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</si>
  <si>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</si>
  <si>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</si>
  <si>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</si>
  <si>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</si>
  <si>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</si>
  <si>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</si>
  <si>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</si>
  <si>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</si>
  <si>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</si>
  <si>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</si>
  <si>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</si>
  <si>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</si>
  <si>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</si>
  <si>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</si>
  <si>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</si>
  <si>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</si>
  <si>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</si>
  <si>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</si>
  <si>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</si>
  <si>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</si>
  <si>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</si>
  <si>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</si>
  <si>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</si>
  <si>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</si>
  <si>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</si>
  <si>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</si>
  <si>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</si>
  <si>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</si>
  <si>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</si>
  <si>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</si>
  <si>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</si>
  <si>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</si>
  <si>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</si>
  <si>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</si>
  <si>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</si>
  <si>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</si>
  <si>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</si>
  <si>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</si>
  <si>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</si>
  <si>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</si>
  <si>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</si>
  <si>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</si>
  <si>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</si>
  <si>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</si>
  <si>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</si>
  <si>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</si>
  <si>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</si>
  <si>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</si>
  <si>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</si>
  <si>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</si>
  <si>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</si>
  <si>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</si>
  <si>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</si>
  <si>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</si>
  <si>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</si>
  <si>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</si>
  <si>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</si>
  <si>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</si>
  <si>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</si>
  <si>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</si>
  <si>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</si>
  <si>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</si>
  <si>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</si>
  <si>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</si>
  <si>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</si>
  <si>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</si>
  <si>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</si>
  <si>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</si>
  <si>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</si>
  <si>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</si>
  <si>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</si>
  <si>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</si>
  <si>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</si>
  <si>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</si>
  <si>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</si>
  <si>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</si>
  <si>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</si>
  <si>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</si>
  <si>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</si>
  <si>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</si>
  <si>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</si>
  <si>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</si>
  <si>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</si>
  <si>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</si>
  <si>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</si>
  <si>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</si>
  <si>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</si>
  <si>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</si>
  <si>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</si>
  <si>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</si>
  <si>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</si>
  <si>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</si>
  <si>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</si>
  <si>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</si>
  <si>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</si>
  <si>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</si>
  <si>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</si>
  <si>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</si>
  <si>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</si>
  <si>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</si>
  <si>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</si>
  <si>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</si>
  <si>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</si>
  <si>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</si>
  <si>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</si>
  <si>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</si>
  <si>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</si>
  <si>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</si>
  <si>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</si>
  <si>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</si>
  <si>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</si>
  <si>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</si>
  <si>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</si>
  <si>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</si>
  <si>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</si>
  <si>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</si>
  <si>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</si>
  <si>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</si>
  <si>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</si>
  <si>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</si>
  <si>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</si>
  <si>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</si>
  <si>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</si>
  <si>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</si>
  <si>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</si>
  <si>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</si>
  <si>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</si>
  <si>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</si>
  <si>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</si>
  <si>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</si>
  <si>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</si>
  <si>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</si>
  <si>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</si>
  <si>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</si>
  <si>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</si>
  <si>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</si>
  <si>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</si>
  <si>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</si>
  <si>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</si>
  <si>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</si>
  <si>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</si>
  <si>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</si>
  <si>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</si>
  <si>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</si>
  <si>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</si>
  <si>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</si>
  <si>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</si>
  <si>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</si>
  <si>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</si>
  <si>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</si>
  <si>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</si>
  <si>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</si>
  <si>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</si>
  <si>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</si>
  <si>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</si>
  <si>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</si>
  <si>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</si>
  <si>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</si>
  <si>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</si>
  <si>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</si>
  <si>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</si>
  <si>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</si>
  <si>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</si>
  <si>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</si>
  <si>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</si>
  <si>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</si>
  <si>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</si>
  <si>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</si>
  <si>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</si>
  <si>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</si>
  <si>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</si>
  <si>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</si>
  <si>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</si>
  <si>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</si>
  <si>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</si>
  <si>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</si>
  <si>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</si>
  <si>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</si>
  <si>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</si>
  <si>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</si>
  <si>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</si>
  <si>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</si>
  <si>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</si>
  <si>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</si>
  <si>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</si>
  <si>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</si>
  <si>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</si>
  <si>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</si>
  <si>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</si>
  <si>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</si>
  <si>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</si>
  <si>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</si>
  <si>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</si>
  <si>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</si>
  <si>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</si>
  <si>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</si>
  <si>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</si>
  <si>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</si>
  <si>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</si>
  <si>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</si>
  <si>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</si>
  <si>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</si>
  <si>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</si>
  <si>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</si>
  <si>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</si>
  <si>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</si>
  <si>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</si>
  <si>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</si>
  <si>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</si>
  <si>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</si>
  <si>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</si>
  <si>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</si>
  <si>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</si>
  <si>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</si>
  <si>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</si>
  <si>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</si>
  <si>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</si>
  <si>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</si>
  <si>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</si>
  <si>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</si>
  <si>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</si>
  <si>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</si>
  <si>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</si>
  <si>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</si>
  <si>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</si>
  <si>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</si>
  <si>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</si>
  <si>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</si>
  <si>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</si>
  <si>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</si>
  <si>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</si>
  <si>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</si>
  <si>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</si>
  <si>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</si>
  <si>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</si>
  <si>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</si>
  <si>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</si>
  <si>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</si>
  <si>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</si>
  <si>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</si>
  <si>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</si>
  <si>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</si>
  <si>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</si>
  <si>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</si>
  <si>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</si>
  <si>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</si>
  <si>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</si>
  <si>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</si>
  <si>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</si>
  <si>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</si>
  <si>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</si>
  <si>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</si>
  <si>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</si>
  <si>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</si>
  <si>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</si>
  <si>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</si>
  <si>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</si>
  <si>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</si>
  <si>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</si>
  <si>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</si>
  <si>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</si>
  <si>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</si>
  <si>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</si>
  <si>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</si>
  <si>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</si>
  <si>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</si>
  <si>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</si>
  <si>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</si>
  <si>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</si>
  <si>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</si>
  <si>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</si>
  <si>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</si>
  <si>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</si>
  <si>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</si>
  <si>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</si>
  <si>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</si>
  <si>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</si>
  <si>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</si>
  <si>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</si>
  <si>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</si>
  <si>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</si>
  <si>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</si>
  <si>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</si>
  <si>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</si>
  <si>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</si>
  <si>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</si>
  <si>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</si>
  <si>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</si>
  <si>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</si>
  <si>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</si>
  <si>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</si>
  <si>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</si>
  <si>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</si>
  <si>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</si>
  <si>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</si>
  <si>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</si>
  <si>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</si>
  <si>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</si>
  <si>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</si>
  <si>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</si>
  <si>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</si>
  <si>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</si>
  <si>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</si>
  <si>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</si>
  <si>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</si>
  <si>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</si>
  <si>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</si>
  <si>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</si>
  <si>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</si>
  <si>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</si>
  <si>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</si>
  <si>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</si>
  <si>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</si>
  <si>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</si>
  <si>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</si>
  <si>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</si>
  <si>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</si>
  <si>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</si>
  <si>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</si>
  <si>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</si>
  <si>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</si>
  <si>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</si>
  <si>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</si>
  <si>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</si>
  <si>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</si>
  <si>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</si>
  <si>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</si>
  <si>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</si>
  <si>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</si>
  <si>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</si>
  <si>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</si>
  <si>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</si>
  <si>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</si>
  <si>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</si>
  <si>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</si>
  <si>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</si>
  <si>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</si>
  <si>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</si>
  <si>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</si>
  <si>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</si>
  <si>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</si>
  <si>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</si>
  <si>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</si>
  <si>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</si>
  <si>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</si>
  <si>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</si>
  <si>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</si>
  <si>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</si>
  <si>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</si>
  <si>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</si>
  <si>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</si>
  <si>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</si>
  <si>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</si>
  <si>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</si>
  <si>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</si>
  <si>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</si>
  <si>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</si>
  <si>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</si>
  <si>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</si>
  <si>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</si>
  <si>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</si>
  <si>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</si>
  <si>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</si>
  <si>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</si>
  <si>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</si>
  <si>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</si>
  <si>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</si>
  <si>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</si>
  <si>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</si>
  <si>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</si>
  <si>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</si>
  <si>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</si>
  <si>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</si>
  <si>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</si>
  <si>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</si>
  <si>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</si>
  <si>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</si>
  <si>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</si>
  <si>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</si>
  <si>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</si>
  <si>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</si>
  <si>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</si>
  <si>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</si>
  <si>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</si>
  <si>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</si>
  <si>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</si>
  <si>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</si>
  <si>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</si>
  <si>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</si>
  <si>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</si>
  <si>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</si>
  <si>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</si>
  <si>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</si>
  <si>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</si>
  <si>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</si>
  <si>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</si>
  <si>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</si>
  <si>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</si>
  <si>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</si>
  <si>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</si>
  <si>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</si>
  <si>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</si>
  <si>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</si>
  <si>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</si>
  <si>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</si>
  <si>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</si>
  <si>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</si>
  <si>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</si>
  <si>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</si>
  <si>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</si>
  <si>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</si>
  <si>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</si>
  <si>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</si>
  <si>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</si>
  <si>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</si>
  <si>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</si>
  <si>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</si>
  <si>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</si>
  <si>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</si>
  <si>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</si>
  <si>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</si>
  <si>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</si>
  <si>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</si>
  <si>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</si>
  <si>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</si>
  <si>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</si>
  <si>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</si>
  <si>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</si>
  <si>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</si>
  <si>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</si>
  <si>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</si>
  <si>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</si>
  <si>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</si>
  <si>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</si>
  <si>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</si>
  <si>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</si>
  <si>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</si>
  <si>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</si>
  <si>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</si>
  <si>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</si>
  <si>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</si>
  <si>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</si>
  <si>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</si>
  <si>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</si>
  <si>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</si>
  <si>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</si>
  <si>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</si>
  <si>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</si>
  <si>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</si>
  <si>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</si>
  <si>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</si>
  <si>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</si>
  <si>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</si>
  <si>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</si>
  <si>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</si>
  <si>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</si>
  <si>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</si>
  <si>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</si>
  <si>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</si>
  <si>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</si>
  <si>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</si>
  <si>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</si>
  <si>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</si>
  <si>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</si>
  <si>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</si>
  <si>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</si>
  <si>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</si>
  <si>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</si>
  <si>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</si>
  <si>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</si>
  <si>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</si>
  <si>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</si>
  <si>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</si>
  <si>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</si>
  <si>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</si>
  <si>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</si>
  <si>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</si>
  <si>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</si>
  <si>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</si>
  <si>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</si>
  <si>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</si>
  <si>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</si>
  <si>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</si>
  <si>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</si>
  <si>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</si>
  <si>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</si>
  <si>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</si>
  <si>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</si>
  <si>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</si>
  <si>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</si>
  <si>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</si>
  <si>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</si>
  <si>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</si>
  <si>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</si>
  <si>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</si>
  <si>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</si>
  <si>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</si>
  <si>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</si>
  <si>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</si>
  <si>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</si>
  <si>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</si>
  <si>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</si>
  <si>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</si>
  <si>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</si>
  <si>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</si>
  <si>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</si>
  <si>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</si>
  <si>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</si>
  <si>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</si>
  <si>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</si>
  <si>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</si>
  <si>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</si>
  <si>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</si>
  <si>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</si>
  <si>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</si>
  <si>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</si>
  <si>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</si>
  <si>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</si>
  <si>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</si>
  <si>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</si>
  <si>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</si>
  <si>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</si>
  <si>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</si>
  <si>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</si>
  <si>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</si>
  <si>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</si>
  <si>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</si>
  <si>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</si>
  <si>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</si>
  <si>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</si>
  <si>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</si>
  <si>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</si>
  <si>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</si>
  <si>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</si>
  <si>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</si>
  <si>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</si>
  <si>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</si>
  <si>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</si>
  <si>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</si>
  <si>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</si>
  <si>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</si>
  <si>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</si>
  <si>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</si>
  <si>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</si>
  <si>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</si>
  <si>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</si>
  <si>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</si>
  <si>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</si>
  <si>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</si>
  <si>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</si>
  <si>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</si>
  <si>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</si>
  <si>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</si>
  <si>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</si>
  <si>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</si>
  <si>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</si>
  <si>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</si>
  <si>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</si>
  <si>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</si>
  <si>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</si>
  <si>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</si>
  <si>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</si>
  <si>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</si>
  <si>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</si>
  <si>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</si>
  <si>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</si>
  <si>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</si>
  <si>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</si>
  <si>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</si>
  <si>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</si>
  <si>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</si>
  <si>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</si>
  <si>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</si>
  <si>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</si>
  <si>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</si>
  <si>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</si>
  <si>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</si>
  <si>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</si>
  <si>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</si>
  <si>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</si>
  <si>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</si>
  <si>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</si>
  <si>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</si>
  <si>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</si>
  <si>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</si>
  <si>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</si>
  <si>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</si>
  <si>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</si>
  <si>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</si>
  <si>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</si>
  <si>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</si>
  <si>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</si>
  <si>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</si>
  <si>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</si>
  <si>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</si>
  <si>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</si>
  <si>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</si>
  <si>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</si>
  <si>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</si>
  <si>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</si>
  <si>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</si>
  <si>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</si>
  <si>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</si>
  <si>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</si>
  <si>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</si>
  <si>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</si>
  <si>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</si>
  <si>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</si>
  <si>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</si>
  <si>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</si>
  <si>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</si>
  <si>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</si>
  <si>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</si>
  <si>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</si>
  <si>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</si>
  <si>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</si>
  <si>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</si>
  <si>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</si>
  <si>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</si>
  <si>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</si>
  <si>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</si>
  <si>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</si>
  <si>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</si>
  <si>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</si>
  <si>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</si>
  <si>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</si>
  <si>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</si>
  <si>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</si>
  <si>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</si>
  <si>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</si>
  <si>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</si>
  <si>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</si>
  <si>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</si>
  <si>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</si>
  <si>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</si>
  <si>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</si>
  <si>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</si>
  <si>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</si>
  <si>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</si>
  <si>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</si>
  <si>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</si>
  <si>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</si>
  <si>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</si>
  <si>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</si>
  <si>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</si>
  <si>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</si>
  <si>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</si>
  <si>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</si>
  <si>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</si>
  <si>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</si>
  <si>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</si>
  <si>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</si>
  <si>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</si>
  <si>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</si>
  <si>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</si>
  <si>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</si>
  <si>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</si>
  <si>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</si>
  <si>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</si>
  <si>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</si>
  <si>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</si>
  <si>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</si>
  <si>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</si>
  <si>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</si>
  <si>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</si>
  <si>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</si>
  <si>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</si>
  <si>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</si>
  <si>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</si>
  <si>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</si>
  <si>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</si>
  <si>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</si>
  <si>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</si>
  <si>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</si>
  <si>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</si>
  <si>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</si>
  <si>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</si>
  <si>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</si>
  <si>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</si>
  <si>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</si>
  <si>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</si>
  <si>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</si>
  <si>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</si>
  <si>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</si>
  <si>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</si>
  <si>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</si>
  <si>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</si>
  <si>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</si>
  <si>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</si>
  <si>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</si>
  <si>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</si>
  <si>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</si>
  <si>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</si>
  <si>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</si>
  <si>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</si>
  <si>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</si>
  <si>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</si>
  <si>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</si>
  <si>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</si>
  <si>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</si>
  <si>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</si>
  <si>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</si>
  <si>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</si>
  <si>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</si>
  <si>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</si>
  <si>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</si>
  <si>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</si>
  <si>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</si>
  <si>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</si>
  <si>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</si>
  <si>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</si>
  <si>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</si>
  <si>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</si>
  <si>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</si>
  <si>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</si>
  <si>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</si>
  <si>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</si>
  <si>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</si>
  <si>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</si>
  <si>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</si>
  <si>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</si>
  <si>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</si>
  <si>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</si>
  <si>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</si>
  <si>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</si>
  <si>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</si>
  <si>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</si>
  <si>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</si>
  <si>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</si>
  <si>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</si>
  <si>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</si>
  <si>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</si>
  <si>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</si>
  <si>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</si>
  <si>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</si>
  <si>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</si>
  <si>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</si>
  <si>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</si>
  <si>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</si>
  <si>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</si>
  <si>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</si>
  <si>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</si>
  <si>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</si>
  <si>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</si>
  <si>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</si>
  <si>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</si>
  <si>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</si>
  <si>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</si>
  <si>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</si>
  <si>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</si>
  <si>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</si>
  <si>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</si>
  <si>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</si>
  <si>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</si>
  <si>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</si>
  <si>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</si>
  <si>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</si>
  <si>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</si>
  <si>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</si>
  <si>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</si>
  <si>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</si>
  <si>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</si>
  <si>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</si>
  <si>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</si>
  <si>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</si>
  <si>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</si>
  <si>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</si>
  <si>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</si>
  <si>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</si>
  <si>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</si>
  <si>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</si>
  <si>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</si>
  <si>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</si>
  <si>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</si>
  <si>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</si>
  <si>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</si>
  <si>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</si>
  <si>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</si>
  <si>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</si>
  <si>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</si>
  <si>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</si>
  <si>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</si>
  <si>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</si>
  <si>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</si>
  <si>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</si>
  <si>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</si>
  <si>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</si>
  <si>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</si>
  <si>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</si>
  <si>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</si>
  <si>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</si>
  <si>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</si>
  <si>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</si>
  <si>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</si>
  <si>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</si>
  <si>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</si>
  <si>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</si>
  <si>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</si>
  <si>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</si>
  <si>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</si>
  <si>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</si>
  <si>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</si>
  <si>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</si>
  <si>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</si>
  <si>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</si>
  <si>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</si>
  <si>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</si>
  <si>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</si>
  <si>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</si>
  <si>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</si>
  <si>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</si>
  <si>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</si>
  <si>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</si>
  <si>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</si>
  <si>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</si>
  <si>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</si>
  <si>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</si>
  <si>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</si>
  <si>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</si>
  <si>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</si>
  <si>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</si>
  <si>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</si>
  <si>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</si>
  <si>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</si>
  <si>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</si>
  <si>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</si>
  <si>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</si>
  <si>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</si>
  <si>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</si>
  <si>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</si>
  <si>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</si>
  <si>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</si>
  <si>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</si>
  <si>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</si>
  <si>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</si>
  <si>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</si>
  <si>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</si>
  <si>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</si>
  <si>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</si>
  <si>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</si>
  <si>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</si>
  <si>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</si>
  <si>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</si>
  <si>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</si>
  <si>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</si>
  <si>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</si>
  <si>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</si>
  <si>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</si>
  <si>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</si>
  <si>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</si>
  <si>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</si>
  <si>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</si>
  <si>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</si>
  <si>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</si>
  <si>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</si>
  <si>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</si>
  <si>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</si>
  <si>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</si>
  <si>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</si>
  <si>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</si>
  <si>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</si>
  <si>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</si>
  <si>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</si>
  <si>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</si>
  <si>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</si>
  <si>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</si>
  <si>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</si>
  <si>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</si>
  <si>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</si>
  <si>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</si>
  <si>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</si>
  <si>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</si>
  <si>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</si>
  <si>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</si>
  <si>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</si>
  <si>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</si>
  <si>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</si>
  <si>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</si>
  <si>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</si>
  <si>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</si>
  <si>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</si>
  <si>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</si>
  <si>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</si>
  <si>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</si>
  <si>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</si>
  <si>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</si>
  <si>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</si>
  <si>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</si>
  <si>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</si>
  <si>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</si>
  <si>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</si>
  <si>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</si>
  <si>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</si>
  <si>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</si>
  <si>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</si>
  <si>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</si>
  <si>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</si>
  <si>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</si>
  <si>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</si>
  <si>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</si>
  <si>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</si>
  <si>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</si>
  <si>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</si>
  <si>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</si>
  <si>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</si>
  <si>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</si>
  <si>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</si>
  <si>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</si>
  <si>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</si>
  <si>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</si>
  <si>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</si>
  <si>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</si>
  <si>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</si>
  <si>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</si>
  <si>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</si>
  <si>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</si>
  <si>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</si>
  <si>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</si>
  <si>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</si>
  <si>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</si>
  <si>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</si>
  <si>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</si>
  <si>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</si>
  <si>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</si>
  <si>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</si>
  <si>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</si>
  <si>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</si>
  <si>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</si>
  <si>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</si>
  <si>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</si>
  <si>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</si>
  <si>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</si>
  <si>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</si>
  <si>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</si>
  <si>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</si>
  <si>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</si>
  <si>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</si>
  <si>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</si>
  <si>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</si>
  <si>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</si>
  <si>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</si>
  <si>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</si>
  <si>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</si>
  <si>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</si>
  <si>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</si>
  <si>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</si>
  <si>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</si>
  <si>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</si>
  <si>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</si>
  <si>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</si>
  <si>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</si>
  <si>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</si>
  <si>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</si>
  <si>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</si>
  <si>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</si>
  <si>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</si>
  <si>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</si>
  <si>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</si>
  <si>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</si>
  <si>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</si>
  <si>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</si>
  <si>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</si>
  <si>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</si>
  <si>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</si>
  <si>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</si>
  <si>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</si>
  <si>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</si>
  <si>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</si>
  <si>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</si>
  <si>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</si>
  <si>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</si>
  <si>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</si>
  <si>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</si>
  <si>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</si>
  <si>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</si>
  <si>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</si>
  <si>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</si>
  <si>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</si>
  <si>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</si>
  <si>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</si>
  <si>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</si>
  <si>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</si>
  <si>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</si>
  <si>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</si>
  <si>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</si>
  <si>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</si>
  <si>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</si>
  <si>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</si>
  <si>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</si>
  <si>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</si>
  <si>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</si>
  <si>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</si>
  <si>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</si>
  <si>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</si>
  <si>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</si>
  <si>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</si>
  <si>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</si>
  <si>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</si>
  <si>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</si>
  <si>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</si>
  <si>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</si>
  <si>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</si>
  <si>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</si>
  <si>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</si>
  <si>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</si>
  <si>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</si>
  <si>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</si>
  <si>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</si>
  <si>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</si>
  <si>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</si>
  <si>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</si>
  <si>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</si>
  <si>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</si>
  <si>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</si>
  <si>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</si>
  <si>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</si>
  <si>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</si>
  <si>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</si>
  <si>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</si>
  <si>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</si>
  <si>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</si>
  <si>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</si>
  <si>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</si>
  <si>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</si>
  <si>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</si>
  <si>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</si>
  <si>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</si>
  <si>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</si>
  <si>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</si>
  <si>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</si>
  <si>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</si>
  <si>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</si>
  <si>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</si>
  <si>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</si>
  <si>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</si>
  <si>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</si>
  <si>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</si>
  <si>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</si>
  <si>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</si>
  <si>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</si>
  <si>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</si>
  <si>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</si>
  <si>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</si>
  <si>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</si>
  <si>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</si>
  <si>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</si>
  <si>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</si>
  <si>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</si>
  <si>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</si>
  <si>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</si>
  <si>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</si>
  <si>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</si>
  <si>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</si>
  <si>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</si>
  <si>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</si>
  <si>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</si>
  <si>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</si>
  <si>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</si>
  <si>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</si>
  <si>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</si>
  <si>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</si>
  <si>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</si>
  <si>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</si>
  <si>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</si>
  <si>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</si>
  <si>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</si>
  <si>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</si>
  <si>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</si>
  <si>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</si>
  <si>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</si>
  <si>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</si>
  <si>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</si>
  <si>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</si>
  <si>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</si>
  <si>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</si>
  <si>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</si>
  <si>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</si>
  <si>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</si>
  <si>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</si>
  <si>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</si>
  <si>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</si>
  <si>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</si>
  <si>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</si>
  <si>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</si>
  <si>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</si>
  <si>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</si>
  <si>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</si>
  <si>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</si>
  <si>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</si>
  <si>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</si>
  <si>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</si>
  <si>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</si>
  <si>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</si>
  <si>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</si>
  <si>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</si>
  <si>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</si>
  <si>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</si>
  <si>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</si>
  <si>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</si>
  <si>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</si>
  <si>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</si>
  <si>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</si>
  <si>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</si>
  <si>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</si>
  <si>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</si>
  <si>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</si>
  <si>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</si>
  <si>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</si>
  <si>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</si>
  <si>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</si>
  <si>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</si>
  <si>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</si>
  <si>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</si>
  <si>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</si>
  <si>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</si>
  <si>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</si>
  <si>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</si>
  <si>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</si>
  <si>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</si>
  <si>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</si>
  <si>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</si>
  <si>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</si>
  <si>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</si>
  <si>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</si>
  <si>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</si>
  <si>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</si>
  <si>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</si>
  <si>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</si>
  <si>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</si>
  <si>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</si>
  <si>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</si>
  <si>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</si>
  <si>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</si>
  <si>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</si>
  <si>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</si>
  <si>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</si>
  <si>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</si>
  <si>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</si>
  <si>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</si>
  <si>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</si>
  <si>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</si>
  <si>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</si>
  <si>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</si>
  <si>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</si>
  <si>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</si>
  <si>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</si>
  <si>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</si>
  <si>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</si>
  <si>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</si>
  <si>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</si>
  <si>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</si>
  <si>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</si>
  <si>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</si>
  <si>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</si>
  <si>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</si>
  <si>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</si>
  <si>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</si>
  <si>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</si>
  <si>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</si>
  <si>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</si>
  <si>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</si>
  <si>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</si>
  <si>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</si>
  <si>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</si>
  <si>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</si>
  <si>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</si>
  <si>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</si>
  <si>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</si>
  <si>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</si>
  <si>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</si>
  <si>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</si>
  <si>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</si>
  <si>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</si>
  <si>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</si>
  <si>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</si>
  <si>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</si>
  <si>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</si>
  <si>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</si>
  <si>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</si>
  <si>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</si>
  <si>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</si>
  <si>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</si>
  <si>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</si>
  <si>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</si>
  <si>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</si>
  <si>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</si>
  <si>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</si>
  <si>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</si>
  <si>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</si>
  <si>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</si>
  <si>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</si>
  <si>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</si>
  <si>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</si>
  <si>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</si>
  <si>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</si>
  <si>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</si>
  <si>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</si>
  <si>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</si>
  <si>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</si>
  <si>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</si>
  <si>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</si>
  <si>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</si>
  <si>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</si>
  <si>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</si>
  <si>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</si>
  <si>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</si>
  <si>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</si>
  <si>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</si>
  <si>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</si>
  <si>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</si>
  <si>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</si>
  <si>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</si>
  <si>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</si>
  <si>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</si>
  <si>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</si>
  <si>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</si>
  <si>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</si>
  <si>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</si>
  <si>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</si>
  <si>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</si>
  <si>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</si>
  <si>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</si>
  <si>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</si>
  <si>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</si>
  <si>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</si>
  <si>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</si>
  <si>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</si>
  <si>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</si>
  <si>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</si>
  <si>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</si>
  <si>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</si>
  <si>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</si>
  <si>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</si>
  <si>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</si>
  <si>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</si>
  <si>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</si>
  <si>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</si>
  <si>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</si>
  <si>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</si>
  <si>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</si>
  <si>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</si>
  <si>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</si>
  <si>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</si>
  <si>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</si>
  <si>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</si>
  <si>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</si>
  <si>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</si>
  <si>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</si>
  <si>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</si>
  <si>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</si>
  <si>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</si>
  <si>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</si>
  <si>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</si>
  <si>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</si>
  <si>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</si>
  <si>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</si>
  <si>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</si>
  <si>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</si>
  <si>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</si>
  <si>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</si>
  <si>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</si>
  <si>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</si>
  <si>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</si>
  <si>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</si>
  <si>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</si>
  <si>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</si>
  <si>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</si>
  <si>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</si>
  <si>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</si>
  <si>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</si>
  <si>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</si>
  <si>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</si>
  <si>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</si>
  <si>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</si>
  <si>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</si>
  <si>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</si>
  <si>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</si>
  <si>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</si>
  <si>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</si>
  <si>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</si>
  <si>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</si>
  <si>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</si>
  <si>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</si>
  <si>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</si>
  <si>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</si>
  <si>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</si>
  <si>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</si>
  <si>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</si>
  <si>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</si>
  <si>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</si>
  <si>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</si>
  <si>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</si>
  <si>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</si>
  <si>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</si>
  <si>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</si>
  <si>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</si>
  <si>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</si>
  <si>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</si>
  <si>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</si>
  <si>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</si>
  <si>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</si>
  <si>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</si>
  <si>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</si>
  <si>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</si>
  <si>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</si>
  <si>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</si>
  <si>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</si>
  <si>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</si>
  <si>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</si>
  <si>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</si>
  <si>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</si>
  <si>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</si>
  <si>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</si>
  <si>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</si>
  <si>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</si>
  <si>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</si>
  <si>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</si>
  <si>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</si>
  <si>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</si>
  <si>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</si>
  <si>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</si>
  <si>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</si>
  <si>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</si>
  <si>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</si>
  <si>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</si>
  <si>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</si>
  <si>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</si>
  <si>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</si>
  <si>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</si>
  <si>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</si>
  <si>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</si>
  <si>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</si>
  <si>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</si>
  <si>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</si>
  <si>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</si>
  <si>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</si>
  <si>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</si>
  <si>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</si>
  <si>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</si>
  <si>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</si>
  <si>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</si>
  <si>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</si>
  <si>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</si>
  <si>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</si>
  <si>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</si>
  <si>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</si>
  <si>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</si>
  <si>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</si>
  <si>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</si>
  <si>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</si>
  <si>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</si>
  <si>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</si>
  <si>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</si>
  <si>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</si>
  <si>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</si>
  <si>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</si>
  <si>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</si>
  <si>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</si>
  <si>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</si>
  <si>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</si>
  <si>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</si>
  <si>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</si>
  <si>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</si>
  <si>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</si>
  <si>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</si>
  <si>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</si>
  <si>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</si>
  <si>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</si>
  <si>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</si>
  <si>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</si>
  <si>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</si>
  <si>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</si>
  <si>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</si>
  <si>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</si>
  <si>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</si>
  <si>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</si>
  <si>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</si>
  <si>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</si>
  <si>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</si>
  <si>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</si>
  <si>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</si>
  <si>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</si>
  <si>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</si>
  <si>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</si>
  <si>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</si>
  <si>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</si>
  <si>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</si>
  <si>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</si>
  <si>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</si>
  <si>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</si>
  <si>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</si>
  <si>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</si>
  <si>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</si>
  <si>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</si>
  <si>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</si>
  <si>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</si>
  <si>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</si>
  <si>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</si>
  <si>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</si>
  <si>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</si>
  <si>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</si>
  <si>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</si>
  <si>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</si>
  <si>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</si>
  <si>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</si>
  <si>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</si>
  <si>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</si>
  <si>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</si>
  <si>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</si>
  <si>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</si>
  <si>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</si>
  <si>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</si>
  <si>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</si>
  <si>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</si>
  <si>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</si>
  <si>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</si>
  <si>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</si>
  <si>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</si>
  <si>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</si>
  <si>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</si>
  <si>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</si>
  <si>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</si>
  <si>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</si>
  <si>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</si>
  <si>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</si>
  <si>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</si>
  <si>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</si>
  <si>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</si>
  <si>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</si>
  <si>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</si>
  <si>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</si>
  <si>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</si>
  <si>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</si>
  <si>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</si>
  <si>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</si>
  <si>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</si>
  <si>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</si>
  <si>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</si>
  <si>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</si>
  <si>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</si>
  <si>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</si>
  <si>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</si>
  <si>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</si>
  <si>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</si>
  <si>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</si>
  <si>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</si>
  <si>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</si>
  <si>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</si>
  <si>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</si>
  <si>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</si>
  <si>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</si>
  <si>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</si>
  <si>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</si>
  <si>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</si>
  <si>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</si>
  <si>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</si>
  <si>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</si>
  <si>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</si>
  <si>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</si>
  <si>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</si>
  <si>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</si>
  <si>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</si>
  <si>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</si>
  <si>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</si>
  <si>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</si>
  <si>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</si>
  <si>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</si>
  <si>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</si>
  <si>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</si>
  <si>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</si>
  <si>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</si>
  <si>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</si>
  <si>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</si>
  <si>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</si>
  <si>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</si>
  <si>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</si>
  <si>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</si>
  <si>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</si>
  <si>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</si>
  <si>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</si>
  <si>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</si>
  <si>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</si>
  <si>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</si>
  <si>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</si>
  <si>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</si>
  <si>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</si>
  <si>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</si>
  <si>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</si>
  <si>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</si>
  <si>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</si>
  <si>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</si>
  <si>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</si>
  <si>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</si>
  <si>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</si>
  <si>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</si>
  <si>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</si>
  <si>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</si>
  <si>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</si>
  <si>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</si>
  <si>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</si>
  <si>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</si>
  <si>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</si>
  <si>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</si>
  <si>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</si>
  <si>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</si>
  <si>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</si>
  <si>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</si>
  <si>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</si>
  <si>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</si>
  <si>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</si>
  <si>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</si>
  <si>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</si>
  <si>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</si>
  <si>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</si>
  <si>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</si>
  <si>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</si>
  <si>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</si>
  <si>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</si>
  <si>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</si>
  <si>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</si>
  <si>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</si>
  <si>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</si>
  <si>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</si>
  <si>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</si>
  <si>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</si>
  <si>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</si>
  <si>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</si>
  <si>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</si>
  <si>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</si>
  <si>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</si>
  <si>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</si>
  <si>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</si>
  <si>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</si>
  <si>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</si>
  <si>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</si>
  <si>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</si>
  <si>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</si>
  <si>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</si>
  <si>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</si>
  <si>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</si>
  <si>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</si>
  <si>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</si>
  <si>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</si>
  <si>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</si>
  <si>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</si>
  <si>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</si>
  <si>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</si>
  <si>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</si>
  <si>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</si>
  <si>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</si>
  <si>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</si>
  <si>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</si>
  <si>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</si>
  <si>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</si>
  <si>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</si>
  <si>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</si>
  <si>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</si>
  <si>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</si>
  <si>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</si>
  <si>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</si>
  <si>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</si>
  <si>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</si>
  <si>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</si>
  <si>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</si>
  <si>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</si>
  <si>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</si>
  <si>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</si>
  <si>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</si>
  <si>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</si>
  <si>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</si>
  <si>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</si>
  <si>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</si>
  <si>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</si>
  <si>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</si>
  <si>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</si>
  <si>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</si>
  <si>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</si>
  <si>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</si>
  <si>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</si>
  <si>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</si>
  <si>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</si>
  <si>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</si>
  <si>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</si>
  <si>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</si>
  <si>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</si>
  <si>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</si>
  <si>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</si>
  <si>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</si>
  <si>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</si>
  <si>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</si>
  <si>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</si>
  <si>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</si>
  <si>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</si>
  <si>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</si>
  <si>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</si>
  <si>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</si>
  <si>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</si>
  <si>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</si>
  <si>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</si>
  <si>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</si>
  <si>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</si>
  <si>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</si>
  <si>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</si>
  <si>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</si>
  <si>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</si>
  <si>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</si>
  <si>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</si>
  <si>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</si>
  <si>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</si>
  <si>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</si>
  <si>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</si>
  <si>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</si>
  <si>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</si>
  <si>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</si>
  <si>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</si>
  <si>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</si>
  <si>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</si>
  <si>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</si>
  <si>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</si>
  <si>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</si>
  <si>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</si>
  <si>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</si>
  <si>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</si>
  <si>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</si>
  <si>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</si>
  <si>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</si>
  <si>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</si>
  <si>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</si>
  <si>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</si>
  <si>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</si>
  <si>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</si>
  <si>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</si>
  <si>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</si>
  <si>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</si>
  <si>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</si>
  <si>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</si>
  <si>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</si>
  <si>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</si>
  <si>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</si>
  <si>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</si>
  <si>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</si>
  <si>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</si>
  <si>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</si>
  <si>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</si>
  <si>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</si>
  <si>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</si>
  <si>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</si>
  <si>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</si>
  <si>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</si>
  <si>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</si>
  <si>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</si>
  <si>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</si>
  <si>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</si>
  <si>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</si>
  <si>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</si>
  <si>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</si>
  <si>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</si>
  <si>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</si>
  <si>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</si>
  <si>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</si>
  <si>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</si>
  <si>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</si>
  <si>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</si>
  <si>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</si>
  <si>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</si>
  <si>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</si>
  <si>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</si>
  <si>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</si>
  <si>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</si>
  <si>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</si>
  <si>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</si>
  <si>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</si>
  <si>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</si>
  <si>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</si>
  <si>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</si>
  <si>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</si>
  <si>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</si>
  <si>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</si>
  <si>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</si>
  <si>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</si>
  <si>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</si>
  <si>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</si>
  <si>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</si>
  <si>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</si>
  <si>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</si>
  <si>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</si>
  <si>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</si>
  <si>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</si>
  <si>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</si>
  <si>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</si>
  <si>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</si>
  <si>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</si>
  <si>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</si>
  <si>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</si>
  <si>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</si>
  <si>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</si>
  <si>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</si>
  <si>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</si>
  <si>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</si>
  <si>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</si>
  <si>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</si>
  <si>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</si>
  <si>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</si>
  <si>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</si>
  <si>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</si>
  <si>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</si>
  <si>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</si>
  <si>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</si>
  <si>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</si>
  <si>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</si>
  <si>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</si>
  <si>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</si>
  <si>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</si>
  <si>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</si>
  <si>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</si>
  <si>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</si>
  <si>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</si>
  <si>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</si>
  <si>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</si>
  <si>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</si>
  <si>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</si>
  <si>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</si>
  <si>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</si>
  <si>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</si>
  <si>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</si>
  <si>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</si>
  <si>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</si>
  <si>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</si>
  <si>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</si>
  <si>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</si>
  <si>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</si>
  <si>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</si>
  <si>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</si>
  <si>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</si>
  <si>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</si>
  <si>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</si>
  <si>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</si>
  <si>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</si>
  <si>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</si>
  <si>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</si>
  <si>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</si>
  <si>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</si>
  <si>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</si>
  <si>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</si>
  <si>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</si>
  <si>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</si>
  <si>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</si>
  <si>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</si>
  <si>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</si>
  <si>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</si>
  <si>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</si>
  <si>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</si>
  <si>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</si>
  <si>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</si>
  <si>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</si>
  <si>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</si>
  <si>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</si>
  <si>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</si>
  <si>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</si>
  <si>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</si>
  <si>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</si>
  <si>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</si>
  <si>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</si>
  <si>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</si>
  <si>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</si>
  <si>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</si>
  <si>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</si>
  <si>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</si>
  <si>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</si>
  <si>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</si>
  <si>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</si>
  <si>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</si>
  <si>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</si>
  <si>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</si>
  <si>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</si>
  <si>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</si>
  <si>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</si>
  <si>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</si>
  <si>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</si>
  <si>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</si>
  <si>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</si>
  <si>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</si>
  <si>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</si>
  <si>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</si>
  <si>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</si>
  <si>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</si>
  <si>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</si>
  <si>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</si>
  <si>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</si>
  <si>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</si>
  <si>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</si>
  <si>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</si>
  <si>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</si>
  <si>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</si>
  <si>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</si>
  <si>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</si>
  <si>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</si>
  <si>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</si>
  <si>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</si>
  <si>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</si>
  <si>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</si>
  <si>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</si>
  <si>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</si>
  <si>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</si>
  <si>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</si>
  <si>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</si>
  <si>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</si>
  <si>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</si>
  <si>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</si>
  <si>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</si>
  <si>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</si>
  <si>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</si>
  <si>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</si>
  <si>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</si>
  <si>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</si>
  <si>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</si>
  <si>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</si>
  <si>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</si>
  <si>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</si>
  <si>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</si>
  <si>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</si>
  <si>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</si>
  <si>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</si>
  <si>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</si>
  <si>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</si>
  <si>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</si>
  <si>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</si>
  <si>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</si>
  <si>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</si>
  <si>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</si>
  <si>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</si>
  <si>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</si>
  <si>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</si>
  <si>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</si>
  <si>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</si>
  <si>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</si>
  <si>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</si>
  <si>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</si>
  <si>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</si>
  <si>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</si>
  <si>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</si>
  <si>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</si>
  <si>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</si>
  <si>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</si>
  <si>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</si>
  <si>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</si>
  <si>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</si>
  <si>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</si>
  <si>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</si>
  <si>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</si>
  <si>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</si>
  <si>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</si>
  <si>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</si>
  <si>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</si>
  <si>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</si>
  <si>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</si>
  <si>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</si>
  <si>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</si>
  <si>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</si>
  <si>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</si>
  <si>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</si>
  <si>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</si>
  <si>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</si>
  <si>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</si>
  <si>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</si>
  <si>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</si>
  <si>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</si>
  <si>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</si>
  <si>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</si>
  <si>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</si>
  <si>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</si>
  <si>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</si>
  <si>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</si>
  <si>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</si>
  <si>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</si>
  <si>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</si>
  <si>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</si>
  <si>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</si>
  <si>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</si>
  <si>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</si>
  <si>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</si>
  <si>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</si>
  <si>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</si>
  <si>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</si>
  <si>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</si>
  <si>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</si>
  <si>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</si>
  <si>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</si>
  <si>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</si>
  <si>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</si>
  <si>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</si>
  <si>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</si>
  <si>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</si>
  <si>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</si>
  <si>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</si>
  <si>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</si>
  <si>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</si>
  <si>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</si>
  <si>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</si>
  <si>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</si>
  <si>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</si>
  <si>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</si>
  <si>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</si>
  <si>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</si>
  <si>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</si>
  <si>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</si>
  <si>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</si>
  <si>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</si>
  <si>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</si>
  <si>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</si>
  <si>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</si>
  <si>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</si>
  <si>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</si>
  <si>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</si>
  <si>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</si>
  <si>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</si>
  <si>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</si>
  <si>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</si>
  <si>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</si>
  <si>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</si>
  <si>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</si>
  <si>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</si>
  <si>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</si>
  <si>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</si>
  <si>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</si>
  <si>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</si>
  <si>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</si>
  <si>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</si>
  <si>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</si>
  <si>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</si>
  <si>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</si>
  <si>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</si>
  <si>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</si>
  <si>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</si>
  <si>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</si>
  <si>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</si>
  <si>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</si>
  <si>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</si>
  <si>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</si>
  <si>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</si>
  <si>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</si>
  <si>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</si>
  <si>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</si>
  <si>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</si>
  <si>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</si>
  <si>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</si>
  <si>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</si>
  <si>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</si>
  <si>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</si>
  <si>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</si>
  <si>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</si>
  <si>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</si>
  <si>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</si>
  <si>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</si>
  <si>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</si>
  <si>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</si>
  <si>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</si>
  <si>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</si>
  <si>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</si>
  <si>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</si>
  <si>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</si>
  <si>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</si>
  <si>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</si>
  <si>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</si>
  <si>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</si>
  <si>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</si>
  <si>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</si>
  <si>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</si>
  <si>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</si>
  <si>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</si>
  <si>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</si>
  <si>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</si>
  <si>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</si>
  <si>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</si>
  <si>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</si>
  <si>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</si>
  <si>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</si>
  <si>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</si>
  <si>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</si>
  <si>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</si>
  <si>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</si>
  <si>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</si>
  <si>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</si>
  <si>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</si>
  <si>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</si>
  <si>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</si>
  <si>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</si>
  <si>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</si>
  <si>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</si>
  <si>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</si>
  <si>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</si>
  <si>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</si>
  <si>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</si>
  <si>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</si>
  <si>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</si>
  <si>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</si>
  <si>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</si>
  <si>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</si>
  <si>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</si>
  <si>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</si>
  <si>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</si>
  <si>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</si>
  <si>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</si>
  <si>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</si>
  <si>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</si>
  <si>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</si>
  <si>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</si>
  <si>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</si>
  <si>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</si>
  <si>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</si>
  <si>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</si>
  <si>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</si>
  <si>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</si>
  <si>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</si>
  <si>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</si>
  <si>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</si>
  <si>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</si>
  <si>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</si>
  <si>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</si>
  <si>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</si>
  <si>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</si>
  <si>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</si>
  <si>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</si>
  <si>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</si>
  <si>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</si>
  <si>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</si>
  <si>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</si>
  <si>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</si>
  <si>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</si>
  <si>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</si>
  <si>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</si>
  <si>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</si>
  <si>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</si>
  <si>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</si>
  <si>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</si>
  <si>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</si>
  <si>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</si>
  <si>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</si>
  <si>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</si>
  <si>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</si>
  <si>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</si>
  <si>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</si>
  <si>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</si>
  <si>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</si>
  <si>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</si>
  <si>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</si>
  <si>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</si>
  <si>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</si>
  <si>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</si>
  <si>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</si>
  <si>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</si>
  <si>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</si>
  <si>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</si>
  <si>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</si>
  <si>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</si>
  <si>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</si>
  <si>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</si>
  <si>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</si>
  <si>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</si>
  <si>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</si>
  <si>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</si>
  <si>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</si>
  <si>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</si>
  <si>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</si>
  <si>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</si>
  <si>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</si>
  <si>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</si>
  <si>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</si>
  <si>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</si>
  <si>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</si>
  <si>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</si>
  <si>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</si>
  <si>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</si>
  <si>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</si>
  <si>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</si>
  <si>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</si>
  <si>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</si>
  <si>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</si>
  <si>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</si>
  <si>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</si>
  <si>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</si>
  <si>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</si>
  <si>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</si>
  <si>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</si>
  <si>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</si>
  <si>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</si>
  <si>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</si>
  <si>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</si>
  <si>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</si>
  <si>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</si>
  <si>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</si>
  <si>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</si>
  <si>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</si>
  <si>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</si>
  <si>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</si>
  <si>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</si>
  <si>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</si>
  <si>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</si>
  <si>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</si>
  <si>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</si>
  <si>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</si>
  <si>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</si>
  <si>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</si>
  <si>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</si>
  <si>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</si>
  <si>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</si>
  <si>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</si>
  <si>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</si>
  <si>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</si>
  <si>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</si>
  <si>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</si>
  <si>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</si>
  <si>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</si>
  <si>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</si>
  <si>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</si>
  <si>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</si>
  <si>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</si>
  <si>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</si>
  <si>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</si>
  <si>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</si>
  <si>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</si>
  <si>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</si>
  <si>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</si>
  <si>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</si>
  <si>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</si>
  <si>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</si>
  <si>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</si>
  <si>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</si>
  <si>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</si>
  <si>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</si>
  <si>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</si>
  <si>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</si>
  <si>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</si>
  <si>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</si>
  <si>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</si>
  <si>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</si>
  <si>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</si>
  <si>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</si>
  <si>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</si>
  <si>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</si>
  <si>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</si>
  <si>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</si>
  <si>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</si>
  <si>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</si>
  <si>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</si>
  <si>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</si>
  <si>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</si>
  <si>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</si>
  <si>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</si>
  <si>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</si>
  <si>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</si>
  <si>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</si>
  <si>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</si>
  <si>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</si>
  <si>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</si>
  <si>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</si>
  <si>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</si>
  <si>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</si>
  <si>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</si>
  <si>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</si>
  <si>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</si>
  <si>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</si>
  <si>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</si>
  <si>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</si>
  <si>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</si>
  <si>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</si>
  <si>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</si>
  <si>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</si>
  <si>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</si>
  <si>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</si>
  <si>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</si>
  <si>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</si>
  <si>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</si>
  <si>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</si>
  <si>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</si>
  <si>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</si>
  <si>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</si>
  <si>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</si>
  <si>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</si>
  <si>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</si>
  <si>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</si>
  <si>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</si>
  <si>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</si>
  <si>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</si>
  <si>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</si>
  <si>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</si>
  <si>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</si>
  <si>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</si>
  <si>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</si>
  <si>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</si>
  <si>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</si>
  <si>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</si>
  <si>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</si>
  <si>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</si>
  <si>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</si>
  <si>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</si>
  <si>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</si>
  <si>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</si>
  <si>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</si>
  <si>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</si>
  <si>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</si>
  <si>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</si>
  <si>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</si>
  <si>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</si>
  <si>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</si>
  <si>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</si>
  <si>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</si>
  <si>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</si>
  <si>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</si>
  <si>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</si>
  <si>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</si>
  <si>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</si>
  <si>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</si>
  <si>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</si>
  <si>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</si>
  <si>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</si>
  <si>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</si>
  <si>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</si>
  <si>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</si>
  <si>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</si>
  <si>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</si>
  <si>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</si>
  <si>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</si>
  <si>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</si>
  <si>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</si>
  <si>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</si>
  <si>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</si>
  <si>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</si>
  <si>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</si>
  <si>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</si>
  <si>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</si>
  <si>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</si>
  <si>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</si>
  <si>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</si>
  <si>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</si>
  <si>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</si>
  <si>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</si>
  <si>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</si>
  <si>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</si>
  <si>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</si>
  <si>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</si>
  <si>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</si>
  <si>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</si>
  <si>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</si>
  <si>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</si>
  <si>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</si>
  <si>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</si>
  <si>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</si>
  <si>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</si>
  <si>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</si>
  <si>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</si>
  <si>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</si>
  <si>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</si>
  <si>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</si>
  <si>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</si>
  <si>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</si>
  <si>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</si>
  <si>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</si>
  <si>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</si>
  <si>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</si>
  <si>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</si>
  <si>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</si>
  <si>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</si>
  <si>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</si>
  <si>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</si>
  <si>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</si>
  <si>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</si>
  <si>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</si>
  <si>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</si>
  <si>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</si>
  <si>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</si>
  <si>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</si>
  <si>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</si>
  <si>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</si>
  <si>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</si>
  <si>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</si>
  <si>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</si>
  <si>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</si>
  <si>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</si>
  <si>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</si>
  <si>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</si>
  <si>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</si>
  <si>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</si>
  <si>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</si>
  <si>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</si>
  <si>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</si>
  <si>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</si>
  <si>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</si>
  <si>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</si>
  <si>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</si>
  <si>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</si>
  <si>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</si>
  <si>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</si>
  <si>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</si>
  <si>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</si>
  <si>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</si>
  <si>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</si>
  <si>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</si>
  <si>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</si>
  <si>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</si>
  <si>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</si>
  <si>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</si>
  <si>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</si>
  <si>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</si>
  <si>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</si>
  <si>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</si>
  <si>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</si>
  <si>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</si>
  <si>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</si>
  <si>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</si>
  <si>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</si>
  <si>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</si>
  <si>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</si>
  <si>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</si>
  <si>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</si>
  <si>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</si>
  <si>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</si>
  <si>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</si>
  <si>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</si>
  <si>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</si>
  <si>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</si>
  <si>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</si>
  <si>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</si>
  <si>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</si>
  <si>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</si>
  <si>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</si>
  <si>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</si>
  <si>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</si>
  <si>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</si>
  <si>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</si>
  <si>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</si>
  <si>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</si>
  <si>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</si>
  <si>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</si>
  <si>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</si>
  <si>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</si>
  <si>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</si>
  <si>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</si>
  <si>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</si>
  <si>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</si>
  <si>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</si>
  <si>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</si>
  <si>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</si>
  <si>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</si>
  <si>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</si>
  <si>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</si>
  <si>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</si>
  <si>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</si>
  <si>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</si>
  <si>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</si>
  <si>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</si>
  <si>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</si>
  <si>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</si>
  <si>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</si>
  <si>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</si>
  <si>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</si>
  <si>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</si>
  <si>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</si>
  <si>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</si>
  <si>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</si>
  <si>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</si>
  <si>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</si>
  <si>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</si>
  <si>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</si>
  <si>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</si>
  <si>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</si>
  <si>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</si>
  <si>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</si>
  <si>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</si>
  <si>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</si>
  <si>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</si>
  <si>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</si>
  <si>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</si>
  <si>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</si>
  <si>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</si>
  <si>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</si>
  <si>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</si>
  <si>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</si>
  <si>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</si>
  <si>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</si>
  <si>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</si>
  <si>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</si>
  <si>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</si>
  <si>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</si>
  <si>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</si>
  <si>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</si>
  <si>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</si>
  <si>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</si>
  <si>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</si>
  <si>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</si>
  <si>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</si>
  <si>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</si>
  <si>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</si>
  <si>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</si>
  <si>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</si>
  <si>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</si>
  <si>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</si>
  <si>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</si>
  <si>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</si>
  <si>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</si>
  <si>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</si>
  <si>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</si>
  <si>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</si>
  <si>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</si>
  <si>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</si>
  <si>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</si>
  <si>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</si>
  <si>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</si>
  <si>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</si>
  <si>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</si>
  <si>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</si>
  <si>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</si>
  <si>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</si>
  <si>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</si>
  <si>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</si>
  <si>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</si>
  <si>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</si>
  <si>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</si>
  <si>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</si>
  <si>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</si>
  <si>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</si>
  <si>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</si>
  <si>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</si>
  <si>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</si>
  <si>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</si>
  <si>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</si>
  <si>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</si>
  <si>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</si>
  <si>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</si>
  <si>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</si>
  <si>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</si>
  <si>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</si>
  <si>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</si>
  <si>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</si>
  <si>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</si>
  <si>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</si>
  <si>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</si>
  <si>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</si>
  <si>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</si>
  <si>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</si>
  <si>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</si>
  <si>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</si>
  <si>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</si>
  <si>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</si>
  <si>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</si>
  <si>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</si>
  <si>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</si>
  <si>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</si>
  <si>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</si>
  <si>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</si>
  <si>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</si>
  <si>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</si>
  <si>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</si>
  <si>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</si>
  <si>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</si>
  <si>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</si>
  <si>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</si>
  <si>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</si>
  <si>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</si>
  <si>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</si>
  <si>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</si>
  <si>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</si>
  <si>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</si>
  <si>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</si>
  <si>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</si>
  <si>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</si>
  <si>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</si>
  <si>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</si>
  <si>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</si>
  <si>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</si>
  <si>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</si>
  <si>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</si>
  <si>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</si>
  <si>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</si>
  <si>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</si>
  <si>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</si>
  <si>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</si>
  <si>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</si>
  <si>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</si>
  <si>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</si>
  <si>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</si>
  <si>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</si>
  <si>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</si>
  <si>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</si>
  <si>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</si>
  <si>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</si>
  <si>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</si>
  <si>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</si>
  <si>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</si>
  <si>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</si>
  <si>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</si>
  <si>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</si>
  <si>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</si>
  <si>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</si>
  <si>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</si>
  <si>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</si>
  <si>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</si>
  <si>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</si>
  <si>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</si>
  <si>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</si>
  <si>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</si>
  <si>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</si>
  <si>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</si>
  <si>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</si>
  <si>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</si>
  <si>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</si>
  <si>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</si>
  <si>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</si>
  <si>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</si>
  <si>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</si>
  <si>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</si>
  <si>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</si>
  <si>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</si>
  <si>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</si>
  <si>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</si>
  <si>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</si>
  <si>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</si>
  <si>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</si>
  <si>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</si>
  <si>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</si>
  <si>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</si>
  <si>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</si>
  <si>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</si>
  <si>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</si>
  <si>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</si>
  <si>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</si>
  <si>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</si>
  <si>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</si>
  <si>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</si>
  <si>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</si>
  <si>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</si>
  <si>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</si>
  <si>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</si>
  <si>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</si>
  <si>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</si>
  <si>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</si>
  <si>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</si>
  <si>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</si>
  <si>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</si>
  <si>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</si>
  <si>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</si>
  <si>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</si>
  <si>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</si>
  <si>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</si>
  <si>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</si>
  <si>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</si>
  <si>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</si>
  <si>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</si>
  <si>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</si>
  <si>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</si>
  <si>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</si>
  <si>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</si>
  <si>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</si>
  <si>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</si>
  <si>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</si>
  <si>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</si>
  <si>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</si>
  <si>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</si>
  <si>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</si>
  <si>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</si>
  <si>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</si>
  <si>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</si>
  <si>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</si>
  <si>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</si>
  <si>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</si>
  <si>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</si>
  <si>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</si>
  <si>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</si>
  <si>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</si>
  <si>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</si>
  <si>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</si>
  <si>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</si>
  <si>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</si>
  <si>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</si>
  <si>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</si>
  <si>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</si>
  <si>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</si>
  <si>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</si>
  <si>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</si>
  <si>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</si>
  <si>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</si>
  <si>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</si>
  <si>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</si>
  <si>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</si>
  <si>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</si>
  <si>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</si>
  <si>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</si>
  <si>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</si>
  <si>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</si>
  <si>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</si>
  <si>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</si>
  <si>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</si>
  <si>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</si>
  <si>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</si>
  <si>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</si>
  <si>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</si>
  <si>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</si>
  <si>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</si>
  <si>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</si>
  <si>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</si>
  <si>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</si>
  <si>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</si>
  <si>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</si>
  <si>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</si>
  <si>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</si>
  <si>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</si>
  <si>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</si>
  <si>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</si>
  <si>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</si>
  <si>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</si>
  <si>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</si>
  <si>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</si>
  <si>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</si>
  <si>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</si>
  <si>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</si>
  <si>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</si>
  <si>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</si>
  <si>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</si>
  <si>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</si>
  <si>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</si>
  <si>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</si>
  <si>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</si>
  <si>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</si>
  <si>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</si>
  <si>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</si>
  <si>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</si>
  <si>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</si>
  <si>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</si>
  <si>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</si>
  <si>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</si>
  <si>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</si>
  <si>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</si>
  <si>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</si>
  <si>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</si>
  <si>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</si>
  <si>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</si>
  <si>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</si>
  <si>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</si>
  <si>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</si>
  <si>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</si>
  <si>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</si>
  <si>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</si>
  <si>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</si>
  <si>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</si>
  <si>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</si>
  <si>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</si>
  <si>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</si>
  <si>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</si>
  <si>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</si>
  <si>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</si>
  <si>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</si>
  <si>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</si>
  <si>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</si>
  <si>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</si>
  <si>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</si>
  <si>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</si>
  <si>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</si>
  <si>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</si>
  <si>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</si>
  <si>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</si>
  <si>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</si>
  <si>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</si>
  <si>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</si>
  <si>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</si>
  <si>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</si>
  <si>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</si>
  <si>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</si>
  <si>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</si>
  <si>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</si>
  <si>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</si>
  <si>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</si>
  <si>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</si>
  <si>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</si>
  <si>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</si>
  <si>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</si>
  <si>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</si>
  <si>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</si>
  <si>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</si>
  <si>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</si>
  <si>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</si>
  <si>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</si>
  <si>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</si>
  <si>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</si>
  <si>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</si>
  <si>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</si>
  <si>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</si>
  <si>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</si>
  <si>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</si>
  <si>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</si>
  <si>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</si>
  <si>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</si>
  <si>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</si>
  <si>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</si>
  <si>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</si>
  <si>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</si>
  <si>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</si>
  <si>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</si>
  <si>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</si>
  <si>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</si>
  <si>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</si>
  <si>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</si>
  <si>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</si>
  <si>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</si>
  <si>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</si>
  <si>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</si>
  <si>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</si>
  <si>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</si>
  <si>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</si>
  <si>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</si>
  <si>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</si>
  <si>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</si>
  <si>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</si>
  <si>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</si>
  <si>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</si>
  <si>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</si>
  <si>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</si>
  <si>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</si>
  <si>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</si>
  <si>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</si>
  <si>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</si>
  <si>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</si>
  <si>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</si>
  <si>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</si>
  <si>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</si>
  <si>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</si>
  <si>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</si>
  <si>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</si>
  <si>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</si>
  <si>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</si>
  <si>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</si>
  <si>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</si>
  <si>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</si>
  <si>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</si>
  <si>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</si>
  <si>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</si>
  <si>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</si>
  <si>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</si>
  <si>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</si>
  <si>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</si>
  <si>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</si>
  <si>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</si>
  <si>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</si>
  <si>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</si>
  <si>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</si>
  <si>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</si>
  <si>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</si>
  <si>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</si>
  <si>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</si>
  <si>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</si>
  <si>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</si>
  <si>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</si>
  <si>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</si>
  <si>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</si>
  <si>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</si>
  <si>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</si>
  <si>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</si>
  <si>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</si>
  <si>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</si>
  <si>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</si>
  <si>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</si>
  <si>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</si>
  <si>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</si>
  <si>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</si>
  <si>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</si>
  <si>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</si>
  <si>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</si>
  <si>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</si>
  <si>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</si>
  <si>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</si>
  <si>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</si>
  <si>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</si>
  <si>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</si>
  <si>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</si>
  <si>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</si>
  <si>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</si>
  <si>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</si>
  <si>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</si>
  <si>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</si>
  <si>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</si>
  <si>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</si>
  <si>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</si>
  <si>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</si>
  <si>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</si>
  <si>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</si>
  <si>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</si>
  <si>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</si>
  <si>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</si>
  <si>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</si>
  <si>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</si>
  <si>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</si>
  <si>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</si>
  <si>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</si>
  <si>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</si>
  <si>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</si>
  <si>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</si>
  <si>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</si>
  <si>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</si>
  <si>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</si>
  <si>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</si>
  <si>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</si>
  <si>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</si>
  <si>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</si>
  <si>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</si>
  <si>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</si>
  <si>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</si>
  <si>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</si>
  <si>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</si>
  <si>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</si>
  <si>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</si>
  <si>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</si>
  <si>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</si>
  <si>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</si>
  <si>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</si>
  <si>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</si>
  <si>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</si>
  <si>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</si>
  <si>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</si>
  <si>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</si>
  <si>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</si>
  <si>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</si>
  <si>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</si>
  <si>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</si>
  <si>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</si>
  <si>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</si>
  <si>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</si>
  <si>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</si>
  <si>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</si>
  <si>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</si>
  <si>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</si>
  <si>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</si>
  <si>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</si>
  <si>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</si>
  <si>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</si>
  <si>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</si>
  <si>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</si>
  <si>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</si>
  <si>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</si>
  <si>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</si>
  <si>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</si>
  <si>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</si>
  <si>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</si>
  <si>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</si>
  <si>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</si>
  <si>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</si>
  <si>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</si>
  <si>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</si>
  <si>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</si>
  <si>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</si>
  <si>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</si>
  <si>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</si>
  <si>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</si>
  <si>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</si>
  <si>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</si>
  <si>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</si>
  <si>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</si>
  <si>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</si>
  <si>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</si>
  <si>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</si>
  <si>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</si>
  <si>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</si>
  <si>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</si>
  <si>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</si>
  <si>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</si>
  <si>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</si>
  <si>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</si>
  <si>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</si>
  <si>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</si>
  <si>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</si>
  <si>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</si>
  <si>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</si>
  <si>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</si>
  <si>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</si>
  <si>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</si>
  <si>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</si>
  <si>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</si>
  <si>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</si>
  <si>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</si>
  <si>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</si>
  <si>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</si>
  <si>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</si>
  <si>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</si>
  <si>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</si>
  <si>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</si>
  <si>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</si>
  <si>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</si>
  <si>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</si>
  <si>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</si>
  <si>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</si>
  <si>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</si>
  <si>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</si>
  <si>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</si>
  <si>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</si>
  <si>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</si>
  <si>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</si>
  <si>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</si>
  <si>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</si>
  <si>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</si>
  <si>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</si>
  <si>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</si>
  <si>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</si>
  <si>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</si>
  <si>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</si>
  <si>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</si>
  <si>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</si>
  <si>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</si>
  <si>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</si>
  <si>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</si>
  <si>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</si>
  <si>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</si>
  <si>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</si>
  <si>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</si>
  <si>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</si>
  <si>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</si>
  <si>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</si>
  <si>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</si>
  <si>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</si>
  <si>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</si>
  <si>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</si>
  <si>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</si>
  <si>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</si>
  <si>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</si>
  <si>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</si>
  <si>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</si>
  <si>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</si>
  <si>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</si>
  <si>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</si>
  <si>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</si>
  <si>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</si>
  <si>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</si>
  <si>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</si>
  <si>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</si>
  <si>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</si>
  <si>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</si>
  <si>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</si>
  <si>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</si>
  <si>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</si>
  <si>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</si>
  <si>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</si>
  <si>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</si>
  <si>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</si>
  <si>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</si>
  <si>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</si>
  <si>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</si>
  <si>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</si>
  <si>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</si>
  <si>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</si>
  <si>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</si>
  <si>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</si>
  <si>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</si>
  <si>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</si>
  <si>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</si>
  <si>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</si>
  <si>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</si>
  <si>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</si>
  <si>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</si>
  <si>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</si>
  <si>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</si>
  <si>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</si>
  <si>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</si>
  <si>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</si>
  <si>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</si>
  <si>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</si>
  <si>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</si>
  <si>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</si>
  <si>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</si>
  <si>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</si>
  <si>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</si>
  <si>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</si>
  <si>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</si>
  <si>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</si>
  <si>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</si>
  <si>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</si>
  <si>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</si>
  <si>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</si>
  <si>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</si>
  <si>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</si>
  <si>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</si>
  <si>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</si>
  <si>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</si>
  <si>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</si>
  <si>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</si>
  <si>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</si>
  <si>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</si>
  <si>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</si>
  <si>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</si>
  <si>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</si>
  <si>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</si>
  <si>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</si>
  <si>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</si>
  <si>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</si>
  <si>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</si>
  <si>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</si>
  <si>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</si>
  <si>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</si>
  <si>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</si>
  <si>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</si>
  <si>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</si>
  <si>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</si>
  <si>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</si>
  <si>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</si>
  <si>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</si>
  <si>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</si>
  <si>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</si>
  <si>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</si>
  <si>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</si>
  <si>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</si>
  <si>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</si>
  <si>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</si>
  <si>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</si>
  <si>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</si>
  <si>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</si>
  <si>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</si>
  <si>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</si>
  <si>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</si>
  <si>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</si>
  <si>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</si>
  <si>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</si>
  <si>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</si>
  <si>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</si>
  <si>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</si>
  <si>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</si>
  <si>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</si>
  <si>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</si>
  <si>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</si>
  <si>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</si>
  <si>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</si>
  <si>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</si>
  <si>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</si>
  <si>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</si>
  <si>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</si>
  <si>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</si>
  <si>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</si>
  <si>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</si>
  <si>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</si>
  <si>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</si>
  <si>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</si>
  <si>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</si>
  <si>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</si>
  <si>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</si>
  <si>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</si>
  <si>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</si>
  <si>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</si>
  <si>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</si>
  <si>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</si>
  <si>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</si>
  <si>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</si>
  <si>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</si>
  <si>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</si>
  <si>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</si>
  <si>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</si>
  <si>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</si>
  <si>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</si>
  <si>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</si>
  <si>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</si>
  <si>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</si>
  <si>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</si>
  <si>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</si>
  <si>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</si>
  <si>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</si>
  <si>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</si>
  <si>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</si>
  <si>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</si>
  <si>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</si>
  <si>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</si>
  <si>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</si>
  <si>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</si>
  <si>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</si>
  <si>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</si>
  <si>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</si>
  <si>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</si>
  <si>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</si>
  <si>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</si>
  <si>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</si>
  <si>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</si>
  <si>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</si>
  <si>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</si>
  <si>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</si>
  <si>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</si>
  <si>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</si>
  <si>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</si>
  <si>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</si>
  <si>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</si>
  <si>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</si>
  <si>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</si>
  <si>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</si>
  <si>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</si>
  <si>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</si>
  <si>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</si>
  <si>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</si>
  <si>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</si>
  <si>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</si>
  <si>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</si>
  <si>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</si>
  <si>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</si>
  <si>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</si>
  <si>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</si>
  <si>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</si>
  <si>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</si>
  <si>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</si>
  <si>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</si>
  <si>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</si>
  <si>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</si>
  <si>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</si>
  <si>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</si>
  <si>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</si>
  <si>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</si>
  <si>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</si>
  <si>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</si>
  <si>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</si>
  <si>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</si>
  <si>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</si>
  <si>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</si>
  <si>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</si>
  <si>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</si>
  <si>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</si>
  <si>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</si>
  <si>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</si>
  <si>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</si>
  <si>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</si>
  <si>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</si>
  <si>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</si>
  <si>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</si>
  <si>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</si>
  <si>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</si>
  <si>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</si>
  <si>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</si>
  <si>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</si>
  <si>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</si>
  <si>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</si>
  <si>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</si>
  <si>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</si>
  <si>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</si>
  <si>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</si>
  <si>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</si>
  <si>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</si>
  <si>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</si>
  <si>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</si>
  <si>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</si>
  <si>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</si>
  <si>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</si>
  <si>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</si>
  <si>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</si>
  <si>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</si>
  <si>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</si>
  <si>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</si>
  <si>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</si>
  <si>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</si>
  <si>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</si>
  <si>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</si>
  <si>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</si>
  <si>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</si>
  <si>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</si>
  <si>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</si>
  <si>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</si>
  <si>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</si>
  <si>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</si>
  <si>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</si>
  <si>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</si>
  <si>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</si>
  <si>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</si>
  <si>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</si>
  <si>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</si>
  <si>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</si>
  <si>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</si>
  <si>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</si>
  <si>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</si>
  <si>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</si>
  <si>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</si>
  <si>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</si>
  <si>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</si>
  <si>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</si>
  <si>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</si>
  <si>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</si>
  <si>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</si>
  <si>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</si>
  <si>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</si>
  <si>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</si>
  <si>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</si>
  <si>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</si>
  <si>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</si>
  <si>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</si>
  <si>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</si>
  <si>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</si>
  <si>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</si>
  <si>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</si>
  <si>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</si>
  <si>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</si>
  <si>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</si>
  <si>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</si>
  <si>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</si>
  <si>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</si>
  <si>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</si>
  <si>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</si>
  <si>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</si>
  <si>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</si>
  <si>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</si>
  <si>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</si>
  <si>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</si>
  <si>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</si>
  <si>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</si>
  <si>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</si>
  <si>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</si>
  <si>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</si>
  <si>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</si>
  <si>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</si>
  <si>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</si>
  <si>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</si>
  <si>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</si>
  <si>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</si>
  <si>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</si>
  <si>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</si>
  <si>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</si>
  <si>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</si>
  <si>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</si>
  <si>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</si>
  <si>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</si>
  <si>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</si>
  <si>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</si>
  <si>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</si>
  <si>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</si>
  <si>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</si>
  <si>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</si>
  <si>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</si>
  <si>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</si>
  <si>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</si>
  <si>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</si>
  <si>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</si>
  <si>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</si>
  <si>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</si>
  <si>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</si>
  <si>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</si>
  <si>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</si>
  <si>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</si>
  <si>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</si>
  <si>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</si>
  <si>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</si>
  <si>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</si>
  <si>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</si>
  <si>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</si>
  <si>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</si>
  <si>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</si>
  <si>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</si>
  <si>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</si>
  <si>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</si>
  <si>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</si>
  <si>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</si>
  <si>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</si>
  <si>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</si>
  <si>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</si>
  <si>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</si>
  <si>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</si>
  <si>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</si>
  <si>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</si>
  <si>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</si>
  <si>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</si>
  <si>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</si>
  <si>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</si>
  <si>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</si>
  <si>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</si>
  <si>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</si>
  <si>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</si>
  <si>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</si>
  <si>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</si>
  <si>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</si>
  <si>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</si>
  <si>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</si>
  <si>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</si>
  <si>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</si>
  <si>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</si>
  <si>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</si>
  <si>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</si>
  <si>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</si>
  <si>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</si>
  <si>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</si>
  <si>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</si>
  <si>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</si>
  <si>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</si>
  <si>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</si>
  <si>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</si>
  <si>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</si>
  <si>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</si>
  <si>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</si>
  <si>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</si>
  <si>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</si>
  <si>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</si>
  <si>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</si>
  <si>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</si>
  <si>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</si>
  <si>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</si>
  <si>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</si>
  <si>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</si>
  <si>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</si>
  <si>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</si>
  <si>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</si>
  <si>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</si>
  <si>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</si>
  <si>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</si>
  <si>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</si>
  <si>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</si>
  <si>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</si>
  <si>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</si>
  <si>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</si>
  <si>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</si>
  <si>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</si>
  <si>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</si>
  <si>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</si>
  <si>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</si>
  <si>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</si>
  <si>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</si>
  <si>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</si>
  <si>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</si>
  <si>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</si>
  <si>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</si>
  <si>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</si>
  <si>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</si>
  <si>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</si>
  <si>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</si>
  <si>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</si>
  <si>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</si>
  <si>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</si>
  <si>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</si>
  <si>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</si>
  <si>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</si>
  <si>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</si>
  <si>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</si>
  <si>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</si>
  <si>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</si>
  <si>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</si>
  <si>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</si>
  <si>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</si>
  <si>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</si>
  <si>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</si>
  <si>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</si>
  <si>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</si>
  <si>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</si>
  <si>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</si>
  <si>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</si>
  <si>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</si>
  <si>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</si>
  <si>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</si>
  <si>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</si>
  <si>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</si>
  <si>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</si>
  <si>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</si>
  <si>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</si>
  <si>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</si>
  <si>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</si>
  <si>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</si>
  <si>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</si>
  <si>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</si>
  <si>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</si>
  <si>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</si>
  <si>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</si>
  <si>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</si>
  <si>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</si>
  <si>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</si>
  <si>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</si>
  <si>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</si>
  <si>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</si>
  <si>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</si>
  <si>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</si>
  <si>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</si>
  <si>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</si>
  <si>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</si>
  <si>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</si>
  <si>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</si>
  <si>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</si>
  <si>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</si>
  <si>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</si>
  <si>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</si>
  <si>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</si>
  <si>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</si>
  <si>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</si>
  <si>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</si>
  <si>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</si>
  <si>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</si>
  <si>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</si>
  <si>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</si>
  <si>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</si>
  <si>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</si>
  <si>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</si>
  <si>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</si>
  <si>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</si>
  <si>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</si>
  <si>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</si>
  <si>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</si>
  <si>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</si>
  <si>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</si>
  <si>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</si>
  <si>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</si>
  <si>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</si>
  <si>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</si>
  <si>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</si>
  <si>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</si>
  <si>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</si>
  <si>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</si>
  <si>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</si>
  <si>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</si>
  <si>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</si>
  <si>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</si>
  <si>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</si>
  <si>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</si>
  <si>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</si>
  <si>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</si>
  <si>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</si>
  <si>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</si>
  <si>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</si>
  <si>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</si>
  <si>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</si>
  <si>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</si>
  <si>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</si>
  <si>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</si>
  <si>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</si>
  <si>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</si>
  <si>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</si>
  <si>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</si>
  <si>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</si>
  <si>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</si>
  <si>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</si>
  <si>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</si>
  <si>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</si>
  <si>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</si>
  <si>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</si>
  <si>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</si>
  <si>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</si>
  <si>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</si>
  <si>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</si>
  <si>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</si>
  <si>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</si>
  <si>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</si>
  <si>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</si>
  <si>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</si>
  <si>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</si>
  <si>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</si>
  <si>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</si>
  <si>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</si>
  <si>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</si>
  <si>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</si>
  <si>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</si>
  <si>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</si>
  <si>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</si>
  <si>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</si>
  <si>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</si>
  <si>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</si>
  <si>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</si>
  <si>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</si>
  <si>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</si>
  <si>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</si>
  <si>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</si>
  <si>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</si>
  <si>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</si>
  <si>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</si>
  <si>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</si>
  <si>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</si>
  <si>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</si>
  <si>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</si>
  <si>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</si>
  <si>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</si>
  <si>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</si>
  <si>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</si>
  <si>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</si>
  <si>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</si>
  <si>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</si>
  <si>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</si>
  <si>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</si>
  <si>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</si>
  <si>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</si>
  <si>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</si>
  <si>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</si>
  <si>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</si>
  <si>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</si>
  <si>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</si>
  <si>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</si>
  <si>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</si>
  <si>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</si>
  <si>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</si>
  <si>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</si>
  <si>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</si>
  <si>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</si>
  <si>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</si>
  <si>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</si>
  <si>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</si>
  <si>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</si>
  <si>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</si>
  <si>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</si>
  <si>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</si>
  <si>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</si>
  <si>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</si>
  <si>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</si>
  <si>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</si>
  <si>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</si>
  <si>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</si>
  <si>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</si>
  <si>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</si>
  <si>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</si>
  <si>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</si>
  <si>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</si>
  <si>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</si>
  <si>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</si>
  <si>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</si>
  <si>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</si>
  <si>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</si>
  <si>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</si>
  <si>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</si>
  <si>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</si>
  <si>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</si>
  <si>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</si>
  <si>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</si>
  <si>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</si>
  <si>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</si>
  <si>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</si>
  <si>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</si>
  <si>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</si>
  <si>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</si>
  <si>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</si>
  <si>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</si>
  <si>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</si>
  <si>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</si>
  <si>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</si>
  <si>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</si>
  <si>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</si>
  <si>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</si>
  <si>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</si>
  <si>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</si>
  <si>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</si>
  <si>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</si>
  <si>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</si>
  <si>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</si>
  <si>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</si>
  <si>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</si>
  <si>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</si>
  <si>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</si>
  <si>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</si>
  <si>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</si>
  <si>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</si>
  <si>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</si>
  <si>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</si>
  <si>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</si>
  <si>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</si>
  <si>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</si>
  <si>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</si>
  <si>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</si>
  <si>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</si>
  <si>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</si>
  <si>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</si>
  <si>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</si>
  <si>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</si>
  <si>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</si>
  <si>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</si>
  <si>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</si>
  <si>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</si>
  <si>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</si>
  <si>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</si>
  <si>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</si>
  <si>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</si>
  <si>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</si>
  <si>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</si>
  <si>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</si>
  <si>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</si>
  <si>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</si>
  <si>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</si>
  <si>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</si>
  <si>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</si>
  <si>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</si>
  <si>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</si>
  <si>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</si>
  <si>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</si>
  <si>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</si>
  <si>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</si>
  <si>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</si>
  <si>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</si>
  <si>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</si>
  <si>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</si>
  <si>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</si>
  <si>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</si>
  <si>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</si>
  <si>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</si>
  <si>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</si>
  <si>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</si>
  <si>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</si>
  <si>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</si>
  <si>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</si>
  <si>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</si>
  <si>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</si>
  <si>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</si>
  <si>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</si>
  <si>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</si>
  <si>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</si>
  <si>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</si>
  <si>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</si>
  <si>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</si>
  <si>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</si>
  <si>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</si>
  <si>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</si>
  <si>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</si>
  <si>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</si>
  <si>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</si>
  <si>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</si>
  <si>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</si>
  <si>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</si>
  <si>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</si>
  <si>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</si>
  <si>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</si>
  <si>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</si>
  <si>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</si>
  <si>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</si>
  <si>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</si>
  <si>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</si>
  <si>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</si>
  <si>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</si>
  <si>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</si>
  <si>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</si>
  <si>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</si>
  <si>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</si>
  <si>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</si>
  <si>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</si>
  <si>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</si>
  <si>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</si>
  <si>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</si>
  <si>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</si>
  <si>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</si>
  <si>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</si>
  <si>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</si>
  <si>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</si>
  <si>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</si>
  <si>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</si>
  <si>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</si>
  <si>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</si>
  <si>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</si>
  <si>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</si>
  <si>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</si>
  <si>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</si>
  <si>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</si>
  <si>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</si>
  <si>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</si>
  <si>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</si>
  <si>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</si>
  <si>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</si>
  <si>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</si>
  <si>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</si>
  <si>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</si>
  <si>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</si>
  <si>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</si>
  <si>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</si>
  <si>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</si>
  <si>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</si>
  <si>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</si>
  <si>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</si>
  <si>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</si>
  <si>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</si>
  <si>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</si>
  <si>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</si>
  <si>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</si>
  <si>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</si>
  <si>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</si>
  <si>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</si>
  <si>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</si>
  <si>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</si>
  <si>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</si>
  <si>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</si>
  <si>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</si>
  <si>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</si>
  <si>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</si>
  <si>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</si>
  <si>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</si>
  <si>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</si>
  <si>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</si>
  <si>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</si>
  <si>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</si>
  <si>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</si>
  <si>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</si>
  <si>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</si>
  <si>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</si>
  <si>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</si>
  <si>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</si>
  <si>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</si>
  <si>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</si>
  <si>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</si>
  <si>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</si>
  <si>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</si>
  <si>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</si>
  <si>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</si>
  <si>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</si>
  <si>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</si>
  <si>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</si>
  <si>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</si>
  <si>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</si>
  <si>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</si>
  <si>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</si>
  <si>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</si>
  <si>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</si>
  <si>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</si>
  <si>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</si>
  <si>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</si>
  <si>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</si>
  <si>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</si>
  <si>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</si>
  <si>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</si>
  <si>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</si>
  <si>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</si>
  <si>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</si>
  <si>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</si>
  <si>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</si>
  <si>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</si>
  <si>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</si>
  <si>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</si>
  <si>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</si>
  <si>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</si>
  <si>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</si>
  <si>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</si>
  <si>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</si>
  <si>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</si>
  <si>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</si>
  <si>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</si>
  <si>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</si>
  <si>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</si>
  <si>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</si>
  <si>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</si>
  <si>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</si>
  <si>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</si>
  <si>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</si>
  <si>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</si>
  <si>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</si>
  <si>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</si>
  <si>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</si>
  <si>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</si>
  <si>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</si>
  <si>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</si>
  <si>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</si>
  <si>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</si>
  <si>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</si>
  <si>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</si>
  <si>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</si>
  <si>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</si>
  <si>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</si>
  <si>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</si>
  <si>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</si>
  <si>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</si>
  <si>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</si>
  <si>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</si>
  <si>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</si>
  <si>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</si>
  <si>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</si>
  <si>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</si>
  <si>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</si>
  <si>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</si>
  <si>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</si>
  <si>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</si>
  <si>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</si>
  <si>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</si>
  <si>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</si>
  <si>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</si>
  <si>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</si>
  <si>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</si>
  <si>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</si>
  <si>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</si>
  <si>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</si>
  <si>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</si>
  <si>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</si>
  <si>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</si>
  <si>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</si>
  <si>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</si>
  <si>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</si>
  <si>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</si>
  <si>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</si>
  <si>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</si>
  <si>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</si>
  <si>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</si>
  <si>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</si>
  <si>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</si>
  <si>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</si>
  <si>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</si>
  <si>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</si>
  <si>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</si>
  <si>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</si>
  <si>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</si>
  <si>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</si>
  <si>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</si>
  <si>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</si>
  <si>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</si>
  <si>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</si>
  <si>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</si>
  <si>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</si>
  <si>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</si>
  <si>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</si>
  <si>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</si>
  <si>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</si>
  <si>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</si>
  <si>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</si>
  <si>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</si>
  <si>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</si>
  <si>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</si>
  <si>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</si>
  <si>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</si>
  <si>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</si>
  <si>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</si>
  <si>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</si>
  <si>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</si>
  <si>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</si>
  <si>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</si>
  <si>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</si>
  <si>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</si>
  <si>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</si>
  <si>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</si>
  <si>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</si>
  <si>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</si>
  <si>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</si>
  <si>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</si>
  <si>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</si>
  <si>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</si>
  <si>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</si>
  <si>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</si>
  <si>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</si>
  <si>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</si>
  <si>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</si>
  <si>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</si>
  <si>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</si>
  <si>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</si>
  <si>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</si>
  <si>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</si>
  <si>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</si>
  <si>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</si>
  <si>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</si>
  <si>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</si>
  <si>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</si>
  <si>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</si>
  <si>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</si>
  <si>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</si>
  <si>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</si>
  <si>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</si>
  <si>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</si>
  <si>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</si>
  <si>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</si>
  <si>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</si>
  <si>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</si>
  <si>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</si>
  <si>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</si>
  <si>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</si>
  <si>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</si>
  <si>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</si>
  <si>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</si>
  <si>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</si>
  <si>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</si>
  <si>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</si>
  <si>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</si>
  <si>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</si>
  <si>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</si>
  <si>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</si>
  <si>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</si>
  <si>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</si>
  <si>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</si>
  <si>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</si>
  <si>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</si>
  <si>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</si>
  <si>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</si>
  <si>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</si>
  <si>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</si>
  <si>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</si>
  <si>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</si>
  <si>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</si>
  <si>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</si>
  <si>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</si>
  <si>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</si>
  <si>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</si>
  <si>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</si>
  <si>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</si>
  <si>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</si>
  <si>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</si>
  <si>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</si>
  <si>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</si>
  <si>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</si>
  <si>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</si>
  <si>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</si>
  <si>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</si>
  <si>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</si>
  <si>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</si>
  <si>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</si>
  <si>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</si>
  <si>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</si>
  <si>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</si>
  <si>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</si>
  <si>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</si>
  <si>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</si>
  <si>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</si>
  <si>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</si>
  <si>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</si>
  <si>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</si>
  <si>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</si>
  <si>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</si>
  <si>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</si>
  <si>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</si>
  <si>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</si>
  <si>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</si>
  <si>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</si>
  <si>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</si>
  <si>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</si>
  <si>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</si>
  <si>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</si>
  <si>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</si>
  <si>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</si>
  <si>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</si>
  <si>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</si>
  <si>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</si>
  <si>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</si>
  <si>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</si>
  <si>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</si>
  <si>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</si>
  <si>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</si>
  <si>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</si>
  <si>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</si>
  <si>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</si>
  <si>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</si>
  <si>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</si>
  <si>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</si>
  <si>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</si>
  <si>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</si>
  <si>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</si>
  <si>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</si>
  <si>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</si>
  <si>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</si>
  <si>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</si>
  <si>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</si>
  <si>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</si>
  <si>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</si>
  <si>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</si>
  <si>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</si>
  <si>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</si>
  <si>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</si>
  <si>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</si>
  <si>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</si>
  <si>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</si>
  <si>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</si>
  <si>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</si>
  <si>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</si>
  <si>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</si>
  <si>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</si>
  <si>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</si>
  <si>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</si>
  <si>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</si>
  <si>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</si>
  <si>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</si>
  <si>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</si>
  <si>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</si>
  <si>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</si>
  <si>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</si>
  <si>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</si>
  <si>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</si>
  <si>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</si>
  <si>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</si>
  <si>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</si>
  <si>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</si>
  <si>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</si>
  <si>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</si>
  <si>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</si>
  <si>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</si>
  <si>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</si>
  <si>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</si>
  <si>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</si>
  <si>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</si>
  <si>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</si>
  <si>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</si>
  <si>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</si>
  <si>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</si>
  <si>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</si>
  <si>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</si>
  <si>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</si>
  <si>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</si>
  <si>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</si>
  <si>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</si>
  <si>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</si>
  <si>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</si>
  <si>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</si>
  <si>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</si>
  <si>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</si>
  <si>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</si>
  <si>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</si>
  <si>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</si>
  <si>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</si>
  <si>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</si>
  <si>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</si>
  <si>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</si>
  <si>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</si>
  <si>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</si>
  <si>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</si>
  <si>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</si>
  <si>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</si>
  <si>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</si>
  <si>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</si>
  <si>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</si>
  <si>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</si>
  <si>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</si>
  <si>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</si>
  <si>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</si>
  <si>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</si>
  <si>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</si>
  <si>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</si>
  <si>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</si>
  <si>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</si>
  <si>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</si>
  <si>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</si>
  <si>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</si>
  <si>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</si>
  <si>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</si>
  <si>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</si>
  <si>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</si>
  <si>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</si>
  <si>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</si>
  <si>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</si>
  <si>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</si>
  <si>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</si>
  <si>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</si>
  <si>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</si>
  <si>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</si>
  <si>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</si>
  <si>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</si>
  <si>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</si>
  <si>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</si>
  <si>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</si>
  <si>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</si>
  <si>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</si>
  <si>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</si>
  <si>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</si>
  <si>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</si>
  <si>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</si>
  <si>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</si>
  <si>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</si>
  <si>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</si>
  <si>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</si>
  <si>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</si>
  <si>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</si>
  <si>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</si>
  <si>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</si>
  <si>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</si>
  <si>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</si>
  <si>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</si>
  <si>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</si>
  <si>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</si>
  <si>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</si>
  <si>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</si>
  <si>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</si>
  <si>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</si>
  <si>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</si>
  <si>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</si>
  <si>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</si>
  <si>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</si>
  <si>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</si>
  <si>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</si>
  <si>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</si>
  <si>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</si>
  <si>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</si>
  <si>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</si>
  <si>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</si>
  <si>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</si>
  <si>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</si>
  <si>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</si>
  <si>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</si>
  <si>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</si>
  <si>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</si>
  <si>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</si>
  <si>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</si>
  <si>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</si>
  <si>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</si>
  <si>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</si>
  <si>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</si>
  <si>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</si>
  <si>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</si>
  <si>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</si>
  <si>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</si>
  <si>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</si>
  <si>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</si>
  <si>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</si>
  <si>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</si>
  <si>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</si>
  <si>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</si>
  <si>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</si>
  <si>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</si>
  <si>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</si>
  <si>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</si>
  <si>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</si>
  <si>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</si>
  <si>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</si>
  <si>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</si>
  <si>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</si>
  <si>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</si>
  <si>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</si>
  <si>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</si>
  <si>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</si>
  <si>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</si>
  <si>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</si>
  <si>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</si>
  <si>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</si>
  <si>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</si>
  <si>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</si>
  <si>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</si>
  <si>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</si>
  <si>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</si>
  <si>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</si>
  <si>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</si>
  <si>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</si>
  <si>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</si>
  <si>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</si>
  <si>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</si>
  <si>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</si>
  <si>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</si>
  <si>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</si>
  <si>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</si>
  <si>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</si>
  <si>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</si>
  <si>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</si>
  <si>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</si>
  <si>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</si>
  <si>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</si>
  <si>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</si>
  <si>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</si>
  <si>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</si>
  <si>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</si>
  <si>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</si>
  <si>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</si>
  <si>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</si>
  <si>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</si>
  <si>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</si>
  <si>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</si>
  <si>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</si>
  <si>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</si>
  <si>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</si>
  <si>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</si>
  <si>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</si>
  <si>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</si>
  <si>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</si>
  <si>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</si>
  <si>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</si>
  <si>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</si>
  <si>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</si>
  <si>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</si>
  <si>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</si>
  <si>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</si>
  <si>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</si>
  <si>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</si>
  <si>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</si>
  <si>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</si>
  <si>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</si>
  <si>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</si>
  <si>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</si>
  <si>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</si>
  <si>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</si>
  <si>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</si>
  <si>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</si>
  <si>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</si>
  <si>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</si>
  <si>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</si>
  <si>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</si>
  <si>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</si>
  <si>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</si>
  <si>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</si>
  <si>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</si>
  <si>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</si>
  <si>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</si>
  <si>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</si>
  <si>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</si>
  <si>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</si>
  <si>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</si>
  <si>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</si>
  <si>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</si>
  <si>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</si>
  <si>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</si>
  <si>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</si>
  <si>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</si>
  <si>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</si>
  <si>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</si>
  <si>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</si>
  <si>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</si>
  <si>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</si>
  <si>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</si>
  <si>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</si>
  <si>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</si>
  <si>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</si>
  <si>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</si>
  <si>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</si>
  <si>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</si>
  <si>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</si>
  <si>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</si>
  <si>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</si>
  <si>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</si>
  <si>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</si>
  <si>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</si>
  <si>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</si>
  <si>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</si>
  <si>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</si>
  <si>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</si>
  <si>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</si>
  <si>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</si>
  <si>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</si>
  <si>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</si>
  <si>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</si>
  <si>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</si>
  <si>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</si>
  <si>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</si>
  <si>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</si>
  <si>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</si>
  <si>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</si>
  <si>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</si>
  <si>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</si>
  <si>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</si>
  <si>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</si>
  <si>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</si>
  <si>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</si>
  <si>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</si>
  <si>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</si>
  <si>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</si>
  <si>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</si>
  <si>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</si>
  <si>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</si>
  <si>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</si>
  <si>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</si>
  <si>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</si>
  <si>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</si>
  <si>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</si>
  <si>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</si>
  <si>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</si>
  <si>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</si>
  <si>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</si>
  <si>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</si>
  <si>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</si>
  <si>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</si>
  <si>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</si>
  <si>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</si>
  <si>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</si>
  <si>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</si>
  <si>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</si>
  <si>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</si>
  <si>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</si>
  <si>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</si>
  <si>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</si>
  <si>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</si>
  <si>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</si>
  <si>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</si>
  <si>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</si>
  <si>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</si>
  <si>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</si>
  <si>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</si>
  <si>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</si>
  <si>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</si>
  <si>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</si>
  <si>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</si>
  <si>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</si>
  <si>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</si>
  <si>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</si>
  <si>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</si>
  <si>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</si>
  <si>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</si>
  <si>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</si>
  <si>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</si>
  <si>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</si>
  <si>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</si>
  <si>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</si>
  <si>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</si>
  <si>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</si>
  <si>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</si>
  <si>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</si>
  <si>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</si>
  <si>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</si>
  <si>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</si>
  <si>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</si>
  <si>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</si>
  <si>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</si>
  <si>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</si>
  <si>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</si>
  <si>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</si>
  <si>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</si>
  <si>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</si>
  <si>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</si>
  <si>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</si>
  <si>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</si>
  <si>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</si>
  <si>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</si>
  <si>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</si>
  <si>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</si>
  <si>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</si>
  <si>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</si>
  <si>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</si>
  <si>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</si>
  <si>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</si>
  <si>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</si>
  <si>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</si>
  <si>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</si>
  <si>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</si>
  <si>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</si>
  <si>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</si>
  <si>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</si>
  <si>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</si>
  <si>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</si>
  <si>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</si>
  <si>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</si>
  <si>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</si>
  <si>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</si>
  <si>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</si>
  <si>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</si>
  <si>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</si>
  <si>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</si>
  <si>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</si>
  <si>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</si>
  <si>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</si>
  <si>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</si>
  <si>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</si>
  <si>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</si>
  <si>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</si>
  <si>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</si>
  <si>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</si>
  <si>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</si>
  <si>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</si>
  <si>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</si>
  <si>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</si>
  <si>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</si>
  <si>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</si>
  <si>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</si>
  <si>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</si>
  <si>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</si>
  <si>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</si>
  <si>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</si>
  <si>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</si>
  <si>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</si>
  <si>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</si>
  <si>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</si>
  <si>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</si>
  <si>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</si>
  <si>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</si>
  <si>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</si>
  <si>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</si>
  <si>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</si>
  <si>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</si>
  <si>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</si>
  <si>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</si>
  <si>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</si>
  <si>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</si>
  <si>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</si>
  <si>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</si>
  <si>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</si>
  <si>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</si>
  <si>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</si>
  <si>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</si>
  <si>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</si>
  <si>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</si>
  <si>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</si>
  <si>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</si>
  <si>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</si>
  <si>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</si>
  <si>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</si>
  <si>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</si>
  <si>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</si>
  <si>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</si>
  <si>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</si>
  <si>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</si>
  <si>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</si>
  <si>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</si>
  <si>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</si>
  <si>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</si>
  <si>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</si>
  <si>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</si>
  <si>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</si>
  <si>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</si>
  <si>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</si>
  <si>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</si>
  <si>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</si>
  <si>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</si>
  <si>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</si>
  <si>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</si>
  <si>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</si>
  <si>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</si>
  <si>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</si>
  <si>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</si>
  <si>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</si>
  <si>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</si>
  <si>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</si>
  <si>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</si>
  <si>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</si>
  <si>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</si>
  <si>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</si>
  <si>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</si>
  <si>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</si>
  <si>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</si>
  <si>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</si>
  <si>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</si>
  <si>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</si>
  <si>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</si>
  <si>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</si>
  <si>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</si>
  <si>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</si>
  <si>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</si>
  <si>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</si>
  <si>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</si>
  <si>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</si>
  <si>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</si>
  <si>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</si>
  <si>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</si>
  <si>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</si>
  <si>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</si>
  <si>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</si>
  <si>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</si>
  <si>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</si>
  <si>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</si>
  <si>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</si>
  <si>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</si>
  <si>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</si>
  <si>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</si>
  <si>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</si>
  <si>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</si>
  <si>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</si>
  <si>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</si>
  <si>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</si>
  <si>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</si>
  <si>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</si>
  <si>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</si>
  <si>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</si>
  <si>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</si>
  <si>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</si>
  <si>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</si>
  <si>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</si>
  <si>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</si>
  <si>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</si>
  <si>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</si>
  <si>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</si>
  <si>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</si>
  <si>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</si>
  <si>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</si>
  <si>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</si>
  <si>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</si>
  <si>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</si>
  <si>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</si>
  <si>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</si>
  <si>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</si>
  <si>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</si>
  <si>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</si>
  <si>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</si>
  <si>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</si>
  <si>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</si>
  <si>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</si>
  <si>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</si>
  <si>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</si>
  <si>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</si>
  <si>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</si>
  <si>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</si>
  <si>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</si>
  <si>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</si>
  <si>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</si>
  <si>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</si>
  <si>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</si>
  <si>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</si>
  <si>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</si>
  <si>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</si>
  <si>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</si>
  <si>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</si>
  <si>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</si>
  <si>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</si>
  <si>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</si>
  <si>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</si>
  <si>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</si>
  <si>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</si>
  <si>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</si>
  <si>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</si>
  <si>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</si>
  <si>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</si>
  <si>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</si>
  <si>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</si>
  <si>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</si>
  <si>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</si>
  <si>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</si>
  <si>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</si>
  <si>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</si>
  <si>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</si>
  <si>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</si>
  <si>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</si>
  <si>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</si>
  <si>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</si>
  <si>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</si>
  <si>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</si>
  <si>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</si>
  <si>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</si>
  <si>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</si>
  <si>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</si>
  <si>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</si>
  <si>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</si>
  <si>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</si>
  <si>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</si>
  <si>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</si>
  <si>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</si>
  <si>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</si>
  <si>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</si>
  <si>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</si>
  <si>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</si>
  <si>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</si>
  <si>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</si>
  <si>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</si>
  <si>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</si>
  <si>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</si>
  <si>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</si>
  <si>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</si>
  <si>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</si>
  <si>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</si>
  <si>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</si>
  <si>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</si>
  <si>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</si>
  <si>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</si>
  <si>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</si>
  <si>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</si>
  <si>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</si>
  <si>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</si>
  <si>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</si>
  <si>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</si>
  <si>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</si>
  <si>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</si>
  <si>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</si>
  <si>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</si>
  <si>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</si>
  <si>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</si>
  <si>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</si>
  <si>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</si>
  <si>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</si>
  <si>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</si>
  <si>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</si>
  <si>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</si>
  <si>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</si>
  <si>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</si>
  <si>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</si>
  <si>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</si>
  <si>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</si>
  <si>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</si>
  <si>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</si>
  <si>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</si>
  <si>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</si>
  <si>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</si>
  <si>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</si>
  <si>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</si>
  <si>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</si>
  <si>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</si>
  <si>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</si>
  <si>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</si>
  <si>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</si>
  <si>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</si>
  <si>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</si>
  <si>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</si>
  <si>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</si>
  <si>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</si>
  <si>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</si>
  <si>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</si>
  <si>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</si>
  <si>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</si>
  <si>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</si>
  <si>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</si>
  <si>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</si>
  <si>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</si>
  <si>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</si>
  <si>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</si>
  <si>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</si>
  <si>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</si>
  <si>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</si>
  <si>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</si>
  <si>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</si>
  <si>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</si>
  <si>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</si>
  <si>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</si>
  <si>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</si>
  <si>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</si>
  <si>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</si>
  <si>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</si>
  <si>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</si>
  <si>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</si>
  <si>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</si>
  <si>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</si>
  <si>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</si>
  <si>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</si>
  <si>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</si>
  <si>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</si>
  <si>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</si>
  <si>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</si>
  <si>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</si>
  <si>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</si>
  <si>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</si>
  <si>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</si>
  <si>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</si>
  <si>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</si>
  <si>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</si>
  <si>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</si>
  <si>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</si>
  <si>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</si>
  <si>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</si>
  <si>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</si>
  <si>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</si>
  <si>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</si>
  <si>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</si>
  <si>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</si>
  <si>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</si>
  <si>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</si>
  <si>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</si>
  <si>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</si>
  <si>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</si>
  <si>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</si>
  <si>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</si>
  <si>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</si>
  <si>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</si>
  <si>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</si>
  <si>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</si>
  <si>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</si>
  <si>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</si>
  <si>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</si>
  <si>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</si>
  <si>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</si>
  <si>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</si>
  <si>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</si>
  <si>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</si>
  <si>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</si>
  <si>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</si>
  <si>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</si>
  <si>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</si>
  <si>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</si>
  <si>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</si>
  <si>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</si>
  <si>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</si>
  <si>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</si>
  <si>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</si>
  <si>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</si>
  <si>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</si>
  <si>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</si>
  <si>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</si>
  <si>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</si>
  <si>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</si>
  <si>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</si>
  <si>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</si>
  <si>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</si>
  <si>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</si>
  <si>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</si>
  <si>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</si>
  <si>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</si>
  <si>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</si>
  <si>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</si>
  <si>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</si>
  <si>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</si>
  <si>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</si>
  <si>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</si>
  <si>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</si>
  <si>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</si>
  <si>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</si>
  <si>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</si>
  <si>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</si>
  <si>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</si>
  <si>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</si>
  <si>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</si>
  <si>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</si>
  <si>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</si>
  <si>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</si>
  <si>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</si>
  <si>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</si>
  <si>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</si>
  <si>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</si>
  <si>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</si>
  <si>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</si>
  <si>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</si>
  <si>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</si>
  <si>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</si>
  <si>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</si>
  <si>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</si>
  <si>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</si>
  <si>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</si>
  <si>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</si>
  <si>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</si>
  <si>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</si>
  <si>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</si>
  <si>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</si>
  <si>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</si>
  <si>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</si>
  <si>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</si>
  <si>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</si>
  <si>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</si>
  <si>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</si>
  <si>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</si>
  <si>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</si>
  <si>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</si>
  <si>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</si>
  <si>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</si>
  <si>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</si>
  <si>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</si>
  <si>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</si>
  <si>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</si>
  <si>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</si>
  <si>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</si>
  <si>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</si>
  <si>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</si>
  <si>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</si>
  <si>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</si>
  <si>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</si>
  <si>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</si>
  <si>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</si>
  <si>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</si>
  <si>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</si>
  <si>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</si>
  <si>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</si>
  <si>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</si>
  <si>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</si>
  <si>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</si>
  <si>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</si>
  <si>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</si>
  <si>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</si>
  <si>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</si>
  <si>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</si>
  <si>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</si>
  <si>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</si>
  <si>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</si>
  <si>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</si>
  <si>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</si>
  <si>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</si>
  <si>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</si>
  <si>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</si>
  <si>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</si>
  <si>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</si>
  <si>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</si>
  <si>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</si>
  <si>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</si>
  <si>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</si>
  <si>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</si>
  <si>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</si>
  <si>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</si>
  <si>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</si>
  <si>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</si>
  <si>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</si>
  <si>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</si>
  <si>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</si>
  <si>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</si>
  <si>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</si>
  <si>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</si>
  <si>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</si>
  <si>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</si>
  <si>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</si>
  <si>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</si>
  <si>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</si>
  <si>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</si>
  <si>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</si>
  <si>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</si>
  <si>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</si>
  <si>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</si>
  <si>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</si>
  <si>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</si>
  <si>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</si>
  <si>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</si>
  <si>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</si>
  <si>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</si>
  <si>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</si>
  <si>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</si>
  <si>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</si>
  <si>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</si>
  <si>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</si>
  <si>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</si>
  <si>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</si>
  <si>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</si>
  <si>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</si>
  <si>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</si>
  <si>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</si>
  <si>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</si>
  <si>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</si>
  <si>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</si>
  <si>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</si>
  <si>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</si>
  <si>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</si>
  <si>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</si>
  <si>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</si>
  <si>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</si>
  <si>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</si>
  <si>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</si>
  <si>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</si>
  <si>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</si>
  <si>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</si>
  <si>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</si>
  <si>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</si>
  <si>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</si>
  <si>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</si>
  <si>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</si>
  <si>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</si>
  <si>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</si>
  <si>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</si>
  <si>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</si>
  <si>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</si>
  <si>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</si>
  <si>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</si>
  <si>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</si>
  <si>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</si>
  <si>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</si>
  <si>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</si>
  <si>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</si>
  <si>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</si>
  <si>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</si>
  <si>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</si>
  <si>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</si>
  <si>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</si>
  <si>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</si>
  <si>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</si>
  <si>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</si>
  <si>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</si>
  <si>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</si>
  <si>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</si>
  <si>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</si>
  <si>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</si>
  <si>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</si>
  <si>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</si>
  <si>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</si>
  <si>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</si>
  <si>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</si>
  <si>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</si>
  <si>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</si>
  <si>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</si>
  <si>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</si>
  <si>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</si>
  <si>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</si>
  <si>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</si>
  <si>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</si>
  <si>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</si>
  <si>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</si>
  <si>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</si>
  <si>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</si>
  <si>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</si>
  <si>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</si>
  <si>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</si>
  <si>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</si>
  <si>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</si>
  <si>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</si>
  <si>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</si>
  <si>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</si>
  <si>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</si>
  <si>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</si>
  <si>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</si>
  <si>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</si>
  <si>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</si>
  <si>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</si>
  <si>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</si>
  <si>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</si>
  <si>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</si>
  <si>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</si>
  <si>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</si>
  <si>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</si>
  <si>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</si>
  <si>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</si>
  <si>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</si>
  <si>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</si>
  <si>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</si>
  <si>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</si>
  <si>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</si>
  <si>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</si>
  <si>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</si>
  <si>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</si>
  <si>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</si>
  <si>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</si>
  <si>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</si>
  <si>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</si>
  <si>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</si>
  <si>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</si>
  <si>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</si>
  <si>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</si>
  <si>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</si>
  <si>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</si>
  <si>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</si>
  <si>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</si>
  <si>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</si>
  <si>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</si>
  <si>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</si>
  <si>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</si>
  <si>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</si>
  <si>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</si>
  <si>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</si>
  <si>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</si>
  <si>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</si>
  <si>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</si>
  <si>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</si>
  <si>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</si>
  <si>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</si>
  <si>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</si>
  <si>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</si>
  <si>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</si>
  <si>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</si>
  <si>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</si>
  <si>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</si>
  <si>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</si>
  <si>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</si>
  <si>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</si>
  <si>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</si>
  <si>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</si>
  <si>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</si>
  <si>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</si>
  <si>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</si>
  <si>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</si>
  <si>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</si>
  <si>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</si>
  <si>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</si>
  <si>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</si>
  <si>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</si>
  <si>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</si>
  <si>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</si>
  <si>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</si>
  <si>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</si>
  <si>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</si>
  <si>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</si>
  <si>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</si>
  <si>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</si>
  <si>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</si>
  <si>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</si>
  <si>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</si>
  <si>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</si>
  <si>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</si>
  <si>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</si>
  <si>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</si>
  <si>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</si>
  <si>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</si>
  <si>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</si>
  <si>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</si>
  <si>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</si>
  <si>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</si>
  <si>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</si>
  <si>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</si>
  <si>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</si>
  <si>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</si>
  <si>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</si>
  <si>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</si>
  <si>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</si>
  <si>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</si>
  <si>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</si>
  <si>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</si>
  <si>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</si>
  <si>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</si>
  <si>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</si>
  <si>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</si>
  <si>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</si>
  <si>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</si>
  <si>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</si>
  <si>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</si>
  <si>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</si>
  <si>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</si>
  <si>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</si>
  <si>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</si>
  <si>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</si>
  <si>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</si>
  <si>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</si>
  <si>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</si>
  <si>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</si>
  <si>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</si>
  <si>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</si>
  <si>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</si>
  <si>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</si>
  <si>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</si>
  <si>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</si>
  <si>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</si>
  <si>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</si>
  <si>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</si>
  <si>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</si>
  <si>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</si>
  <si>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</si>
  <si>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</si>
  <si>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</si>
  <si>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</si>
  <si>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</si>
  <si>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</si>
  <si>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</si>
  <si>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</si>
  <si>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</si>
  <si>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</si>
  <si>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</si>
  <si>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</si>
  <si>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</si>
  <si>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</si>
  <si>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</si>
  <si>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</si>
  <si>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</si>
  <si>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</si>
  <si>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</si>
  <si>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</si>
  <si>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</si>
  <si>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</si>
  <si>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</si>
  <si>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</si>
  <si>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</si>
  <si>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</si>
  <si>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</si>
  <si>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</si>
  <si>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</si>
  <si>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</si>
  <si>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</si>
  <si>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</si>
  <si>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</si>
  <si>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</si>
  <si>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</si>
  <si>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</si>
  <si>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</si>
  <si>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</si>
  <si>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</si>
  <si>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</si>
  <si>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</si>
  <si>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</si>
  <si>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</si>
  <si>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</si>
  <si>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</si>
  <si>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</si>
  <si>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</si>
  <si>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</si>
  <si>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</si>
  <si>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</si>
  <si>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</si>
  <si>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</si>
  <si>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</si>
  <si>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</si>
  <si>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</si>
  <si>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</si>
  <si>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</si>
  <si>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</si>
  <si>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</si>
  <si>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</si>
  <si>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</si>
  <si>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</si>
  <si>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</si>
  <si>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</si>
  <si>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</si>
  <si>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</si>
  <si>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</si>
  <si>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</si>
  <si>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</si>
  <si>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</si>
  <si>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</si>
  <si>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</si>
  <si>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</si>
  <si>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</si>
  <si>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</si>
  <si>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</si>
  <si>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</si>
  <si>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</si>
  <si>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</si>
  <si>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</si>
  <si>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</si>
  <si>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</si>
  <si>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</si>
  <si>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</si>
  <si>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</si>
  <si>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</si>
  <si>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</si>
  <si>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</si>
  <si>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</si>
  <si>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</si>
  <si>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</si>
  <si>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</si>
  <si>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</si>
  <si>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</si>
  <si>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</si>
  <si>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</si>
  <si>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</si>
  <si>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</si>
  <si>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</si>
  <si>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</si>
  <si>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</si>
  <si>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</si>
  <si>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</si>
  <si>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</si>
  <si>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</si>
  <si>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</si>
  <si>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</si>
  <si>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</si>
  <si>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</si>
  <si>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</si>
  <si>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</si>
  <si>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</si>
  <si>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</si>
  <si>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</si>
  <si>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</si>
  <si>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</si>
  <si>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</si>
  <si>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</si>
  <si>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</si>
  <si>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</si>
  <si>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</si>
  <si>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</si>
  <si>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</si>
  <si>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</si>
  <si>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</si>
  <si>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</si>
  <si>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</si>
  <si>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</si>
  <si>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</si>
  <si>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</si>
  <si>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</si>
  <si>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</si>
  <si>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</si>
  <si>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</si>
  <si>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</si>
  <si>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</si>
  <si>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</si>
  <si>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</si>
  <si>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</si>
  <si>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</si>
  <si>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</si>
  <si>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</si>
  <si>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</si>
  <si>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</si>
  <si>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</si>
  <si>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</si>
  <si>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</si>
  <si>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</si>
  <si>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</si>
  <si>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</si>
  <si>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</si>
  <si>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</si>
  <si>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</si>
  <si>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</si>
  <si>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</si>
  <si>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</si>
  <si>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</si>
  <si>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</si>
  <si>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</si>
  <si>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</si>
  <si>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</si>
  <si>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</si>
  <si>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</si>
  <si>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</si>
  <si>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</si>
  <si>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</si>
  <si>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</si>
  <si>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</si>
  <si>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</si>
  <si>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</si>
  <si>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</si>
  <si>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</si>
  <si>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</si>
  <si>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</si>
  <si>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</si>
  <si>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</si>
  <si>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</si>
  <si>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</si>
  <si>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</si>
  <si>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</si>
  <si>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</si>
  <si>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</si>
  <si>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</si>
  <si>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</si>
  <si>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</si>
  <si>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</si>
  <si>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</si>
  <si>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</si>
  <si>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</si>
  <si>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</si>
  <si>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</si>
  <si>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</si>
  <si>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</si>
  <si>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</si>
  <si>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</si>
  <si>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</si>
  <si>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</si>
  <si>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</si>
  <si>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</si>
  <si>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</si>
  <si>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</si>
  <si>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</si>
  <si>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</si>
  <si>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</si>
  <si>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</si>
  <si>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</si>
  <si>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</si>
  <si>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</si>
  <si>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</si>
  <si>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</si>
  <si>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</si>
  <si>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</si>
  <si>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</si>
  <si>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</si>
  <si>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</si>
  <si>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</si>
  <si>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</si>
  <si>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</si>
  <si>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</si>
  <si>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</si>
  <si>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</si>
  <si>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</si>
  <si>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</si>
  <si>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</si>
  <si>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</si>
  <si>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</si>
  <si>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</si>
  <si>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</si>
  <si>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</si>
  <si>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</si>
  <si>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</si>
  <si>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</si>
  <si>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</si>
  <si>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</si>
  <si>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</si>
  <si>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</si>
  <si>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</si>
  <si>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</si>
  <si>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</si>
  <si>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</si>
  <si>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</si>
  <si>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</si>
  <si>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</si>
  <si>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</si>
  <si>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</si>
  <si>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</si>
  <si>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</si>
  <si>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</si>
  <si>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</si>
  <si>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</si>
  <si>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</si>
  <si>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</si>
  <si>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</si>
  <si>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</si>
  <si>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</si>
  <si>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</si>
  <si>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</si>
  <si>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</si>
  <si>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</si>
  <si>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</si>
  <si>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</si>
  <si>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</si>
  <si>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</si>
  <si>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</si>
  <si>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</si>
  <si>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</si>
  <si>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</si>
  <si>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</si>
  <si>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</si>
  <si>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</si>
  <si>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</si>
  <si>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</si>
  <si>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</si>
  <si>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</si>
  <si>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</si>
  <si>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</si>
  <si>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</si>
  <si>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</si>
  <si>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</si>
  <si>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</si>
  <si>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</si>
  <si>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</si>
  <si>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</si>
  <si>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</si>
  <si>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</si>
  <si>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</si>
  <si>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</si>
  <si>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</si>
  <si>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</si>
  <si>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</si>
  <si>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</si>
  <si>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</si>
  <si>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</si>
  <si>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</si>
  <si>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</si>
  <si>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</si>
  <si>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</si>
  <si>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</si>
  <si>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</si>
  <si>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</si>
  <si>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</si>
  <si>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</si>
  <si>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</si>
  <si>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</si>
  <si>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</si>
  <si>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</si>
  <si>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</si>
  <si>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</si>
  <si>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</si>
  <si>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</si>
  <si>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</si>
  <si>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</si>
  <si>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</si>
  <si>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</si>
  <si>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</si>
  <si>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</si>
  <si>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</si>
  <si>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</si>
  <si>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</si>
  <si>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</si>
  <si>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</si>
  <si>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</si>
  <si>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</si>
  <si>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</si>
  <si>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</si>
  <si>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</si>
  <si>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</si>
  <si>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</si>
  <si>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</si>
  <si>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</si>
  <si>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</si>
  <si>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</si>
  <si>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</si>
  <si>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</si>
  <si>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</si>
  <si>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</si>
  <si>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</si>
  <si>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</si>
  <si>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</si>
  <si>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</si>
  <si>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</si>
  <si>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</si>
  <si>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</si>
  <si>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</si>
  <si>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</si>
  <si>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</si>
  <si>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</si>
  <si>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</si>
  <si>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</si>
  <si>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</si>
  <si>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</si>
  <si>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</si>
  <si>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</si>
  <si>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</si>
  <si>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</si>
  <si>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</si>
  <si>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</si>
  <si>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</si>
  <si>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</si>
  <si>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</si>
  <si>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</si>
  <si>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</si>
  <si>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</si>
  <si>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</si>
  <si>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</si>
  <si>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</si>
  <si>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</si>
  <si>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</si>
  <si>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</si>
  <si>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</si>
  <si>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</si>
  <si>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</si>
  <si>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</si>
  <si>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</si>
  <si>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</si>
  <si>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</si>
  <si>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</si>
  <si>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</si>
  <si>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</si>
  <si>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</si>
  <si>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</si>
  <si>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</si>
  <si>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</si>
  <si>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</si>
  <si>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</si>
  <si>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</si>
  <si>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</si>
  <si>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</si>
  <si>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</si>
  <si>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</si>
  <si>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</si>
  <si>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</si>
  <si>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</si>
  <si>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</si>
  <si>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</si>
  <si>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</si>
  <si>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</si>
  <si>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</si>
  <si>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</si>
  <si>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</si>
  <si>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</si>
  <si>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</si>
  <si>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</si>
  <si>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</si>
  <si>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</si>
  <si>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</si>
  <si>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</si>
  <si>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</si>
  <si>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</si>
  <si>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</si>
  <si>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</si>
  <si>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</si>
  <si>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</si>
  <si>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</si>
  <si>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</si>
  <si>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</si>
  <si>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</si>
  <si>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</si>
  <si>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</si>
  <si>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</si>
  <si>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</si>
  <si>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</si>
  <si>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</si>
  <si>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</si>
  <si>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</si>
  <si>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</si>
  <si>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</si>
  <si>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</si>
  <si>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</si>
  <si>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</si>
  <si>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</si>
  <si>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</si>
  <si>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</si>
  <si>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</si>
  <si>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</si>
  <si>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</si>
  <si>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</si>
  <si>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</si>
  <si>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</si>
  <si>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</si>
  <si>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</si>
  <si>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</si>
  <si>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</si>
  <si>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</si>
  <si>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</si>
  <si>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</si>
  <si>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</si>
  <si>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</si>
  <si>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</si>
  <si>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</si>
  <si>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</si>
  <si>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</si>
  <si>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</si>
  <si>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</si>
  <si>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</si>
  <si>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</si>
  <si>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</si>
  <si>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</si>
  <si>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</si>
  <si>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</si>
  <si>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</si>
  <si>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</si>
  <si>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</si>
  <si>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</si>
  <si>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</si>
  <si>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</si>
  <si>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</si>
  <si>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</si>
  <si>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</si>
  <si>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</si>
  <si>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</si>
  <si>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</si>
  <si>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</si>
  <si>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</si>
  <si>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</si>
  <si>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</si>
  <si>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</si>
  <si>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</si>
  <si>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</si>
  <si>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</si>
  <si>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</si>
  <si>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</si>
  <si>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</si>
  <si>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</si>
  <si>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</si>
  <si>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</si>
  <si>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</si>
  <si>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</si>
  <si>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</si>
  <si>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</si>
  <si>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</si>
  <si>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</si>
  <si>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</si>
  <si>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</si>
  <si>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</si>
  <si>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</si>
  <si>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</si>
  <si>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</si>
  <si>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</si>
  <si>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</si>
  <si>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</si>
  <si>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</si>
  <si>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</si>
  <si>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</si>
  <si>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</si>
  <si>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</si>
  <si>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</si>
  <si>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</si>
  <si>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</si>
  <si>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</si>
  <si>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</si>
  <si>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</si>
  <si>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</si>
  <si>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</si>
  <si>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</si>
  <si>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</si>
  <si>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</si>
  <si>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</si>
  <si>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</si>
  <si>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</si>
  <si>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</si>
  <si>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</si>
  <si>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</si>
  <si>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</si>
  <si>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</si>
  <si>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</si>
  <si>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</si>
  <si>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</si>
  <si>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</si>
  <si>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</si>
  <si>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</si>
  <si>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</si>
  <si>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</si>
  <si>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</si>
  <si>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</si>
  <si>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</si>
  <si>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</si>
  <si>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</si>
  <si>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</si>
  <si>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</si>
  <si>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</si>
  <si>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</si>
  <si>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</si>
  <si>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</si>
  <si>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</si>
  <si>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</si>
  <si>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</si>
  <si>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</si>
  <si>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</si>
  <si>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</si>
  <si>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</si>
  <si>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</si>
  <si>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</si>
  <si>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</si>
  <si>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</si>
  <si>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</si>
  <si>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</si>
  <si>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</si>
  <si>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</si>
  <si>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</si>
  <si>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</si>
  <si>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</si>
  <si>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</si>
  <si>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</si>
  <si>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</si>
  <si>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</si>
  <si>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</si>
  <si>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</si>
  <si>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</si>
  <si>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</si>
  <si>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</si>
  <si>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</si>
  <si>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</si>
  <si>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</si>
  <si>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</si>
  <si>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</si>
  <si>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</si>
  <si>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</si>
  <si>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</si>
  <si>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</si>
  <si>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</si>
  <si>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</si>
  <si>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</si>
  <si>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</si>
  <si>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</si>
  <si>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</si>
  <si>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</si>
  <si>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</si>
  <si>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</si>
  <si>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</si>
  <si>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</si>
  <si>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</si>
  <si>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</si>
  <si>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</si>
  <si>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</si>
  <si>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</si>
  <si>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</si>
  <si>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</si>
  <si>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</si>
  <si>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</si>
  <si>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</si>
  <si>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</si>
  <si>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</si>
  <si>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</si>
  <si>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</si>
  <si>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</si>
  <si>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</si>
  <si>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</si>
  <si>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</si>
  <si>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</si>
  <si>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</si>
  <si>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</si>
  <si>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</si>
  <si>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</si>
  <si>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</si>
  <si>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</si>
  <si>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</si>
  <si>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</si>
  <si>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</si>
  <si>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</si>
  <si>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</si>
  <si>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</si>
  <si>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</si>
  <si>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</si>
  <si>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</si>
  <si>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</si>
  <si>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</si>
  <si>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</si>
  <si>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</si>
  <si>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</si>
  <si>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</si>
  <si>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</si>
  <si>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</si>
  <si>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</si>
  <si>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</si>
  <si>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</si>
  <si>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</si>
  <si>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</si>
  <si>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</si>
  <si>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</si>
  <si>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</si>
  <si>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</si>
  <si>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</si>
  <si>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</si>
  <si>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</si>
  <si>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</si>
  <si>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</si>
  <si>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</si>
  <si>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</si>
  <si>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</si>
  <si>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</si>
  <si>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</si>
  <si>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</si>
  <si>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</si>
  <si>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</si>
  <si>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</si>
  <si>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</si>
  <si>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</si>
  <si>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</si>
  <si>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</si>
  <si>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</si>
  <si>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</si>
  <si>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</si>
  <si>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</si>
  <si>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</si>
  <si>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</si>
  <si>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</si>
  <si>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</si>
  <si>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</si>
  <si>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</si>
  <si>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</si>
  <si>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</si>
  <si>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</si>
  <si>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</si>
  <si>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</si>
  <si>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</si>
  <si>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</si>
  <si>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</si>
  <si>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</si>
  <si>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</si>
  <si>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</si>
  <si>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</si>
  <si>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</si>
  <si>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</si>
  <si>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</si>
  <si>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</si>
  <si>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</si>
  <si>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</si>
  <si>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</si>
  <si>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</si>
  <si>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</si>
  <si>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</si>
  <si>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</si>
  <si>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</si>
  <si>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</si>
  <si>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</si>
  <si>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</si>
  <si>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</si>
  <si>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</si>
  <si>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</si>
  <si>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</si>
  <si>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</si>
  <si>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</si>
  <si>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</si>
  <si>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</si>
  <si>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</si>
  <si>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</si>
  <si>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</si>
  <si>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</si>
  <si>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</si>
  <si>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</si>
  <si>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</si>
  <si>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</si>
  <si>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</si>
  <si>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</si>
  <si>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</si>
  <si>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</si>
  <si>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</si>
  <si>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</si>
  <si>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</si>
  <si>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</si>
  <si>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</si>
  <si>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</si>
  <si>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</si>
  <si>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</si>
  <si>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</si>
  <si>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</si>
  <si>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</si>
  <si>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</si>
  <si>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</si>
  <si>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</si>
  <si>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</si>
  <si>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</si>
  <si>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</si>
  <si>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</si>
  <si>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</si>
  <si>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</si>
  <si>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</si>
  <si>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</si>
  <si>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</si>
  <si>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</si>
  <si>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</si>
  <si>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</si>
  <si>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</si>
  <si>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</si>
  <si>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</si>
  <si>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</si>
  <si>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</si>
  <si>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</si>
  <si>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</si>
  <si>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</si>
  <si>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</si>
  <si>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</si>
  <si>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</si>
  <si>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</si>
  <si>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</si>
  <si>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</si>
  <si>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</si>
  <si>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</si>
  <si>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</si>
  <si>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</si>
  <si>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</si>
  <si>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</si>
  <si>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</si>
  <si>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</si>
  <si>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</si>
  <si>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</si>
  <si>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</si>
  <si>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</si>
  <si>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</si>
  <si>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</si>
  <si>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</si>
  <si>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</si>
  <si>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</si>
  <si>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</si>
  <si>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</si>
  <si>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</si>
  <si>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</si>
  <si>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</si>
  <si>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</si>
  <si>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</si>
  <si>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</si>
  <si>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</si>
  <si>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</si>
  <si>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</si>
  <si>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</si>
  <si>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</si>
  <si>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</si>
  <si>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</si>
  <si>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</si>
  <si>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</si>
  <si>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</si>
  <si>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</si>
  <si>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</si>
  <si>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</si>
  <si>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</si>
  <si>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</si>
  <si>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</si>
  <si>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</si>
  <si>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</si>
  <si>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</si>
  <si>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</si>
  <si>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</si>
  <si>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</si>
  <si>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</si>
  <si>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</si>
  <si>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</si>
  <si>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</si>
  <si>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</si>
  <si>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</si>
  <si>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</si>
  <si>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</si>
  <si>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</si>
  <si>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</si>
  <si>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</si>
  <si>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</si>
  <si>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</si>
  <si>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</si>
  <si>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</si>
  <si>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</si>
  <si>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</si>
  <si>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</si>
  <si>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</si>
  <si>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</si>
  <si>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</si>
  <si>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</si>
  <si>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</si>
  <si>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</si>
  <si>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</si>
  <si>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</si>
  <si>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</si>
  <si>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</si>
  <si>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</si>
  <si>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</si>
  <si>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</si>
  <si>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</si>
  <si>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</si>
  <si>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</si>
  <si>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</si>
  <si>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</si>
  <si>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</si>
  <si>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</si>
  <si>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</si>
  <si>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</si>
  <si>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</si>
  <si>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</si>
  <si>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</si>
  <si>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</si>
  <si>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</si>
  <si>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</si>
  <si>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</si>
  <si>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</si>
  <si>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</si>
  <si>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</si>
  <si>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</si>
  <si>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</si>
  <si>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</si>
  <si>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</si>
  <si>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</si>
  <si>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</si>
  <si>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</si>
  <si>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</si>
  <si>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</si>
  <si>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</si>
  <si>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</si>
  <si>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</si>
  <si>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</si>
  <si>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</si>
  <si>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</si>
  <si>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</si>
  <si>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</si>
  <si>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</si>
  <si>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</si>
  <si>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</si>
  <si>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</si>
  <si>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</si>
  <si>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</si>
  <si>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</si>
  <si>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</si>
  <si>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</si>
  <si>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</si>
  <si>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</si>
  <si>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</si>
  <si>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</si>
  <si>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</si>
  <si>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</si>
  <si>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</si>
  <si>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</si>
  <si>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</si>
  <si>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</si>
  <si>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</si>
  <si>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</si>
  <si>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</si>
  <si>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</si>
  <si>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</si>
  <si>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</si>
  <si>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</si>
  <si>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</si>
  <si>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</si>
  <si>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</si>
  <si>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</si>
  <si>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</si>
  <si>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</si>
  <si>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</si>
  <si>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</si>
  <si>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</si>
  <si>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</si>
  <si>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</si>
  <si>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</si>
  <si>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</si>
  <si>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</si>
  <si>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</si>
  <si>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</si>
  <si>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</si>
  <si>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</si>
  <si>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</si>
  <si>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</si>
  <si>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</si>
  <si>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</si>
  <si>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</si>
  <si>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</si>
  <si>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</si>
  <si>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</si>
  <si>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</si>
  <si>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</si>
  <si>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</si>
  <si>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</si>
  <si>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</si>
  <si>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</si>
  <si>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</si>
  <si>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</si>
  <si>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</si>
  <si>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</si>
  <si>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</si>
  <si>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</si>
  <si>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</si>
  <si>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</si>
  <si>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</si>
  <si>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</si>
  <si>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</si>
  <si>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</si>
  <si>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</si>
  <si>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</si>
  <si>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</si>
  <si>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</si>
  <si>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</si>
  <si>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</si>
  <si>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</si>
  <si>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</si>
  <si>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</si>
  <si>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</si>
  <si>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</si>
  <si>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</si>
  <si>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</si>
  <si>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</si>
  <si>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</si>
  <si>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</si>
  <si>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</si>
  <si>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</si>
  <si>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</si>
  <si>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</si>
  <si>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</si>
  <si>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</si>
  <si>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</si>
  <si>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</si>
  <si>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</si>
  <si>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</si>
  <si>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</si>
  <si>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</si>
  <si>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</si>
  <si>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</si>
  <si>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</si>
  <si>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</si>
  <si>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</si>
  <si>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</si>
  <si>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</si>
  <si>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</si>
  <si>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</si>
  <si>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</si>
  <si>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</si>
  <si>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</si>
  <si>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</si>
  <si>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</si>
  <si>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</si>
  <si>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</si>
  <si>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</si>
  <si>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</si>
  <si>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</si>
  <si>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</si>
  <si>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</si>
  <si>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</si>
  <si>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</si>
  <si>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</si>
  <si>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</si>
  <si>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</si>
  <si>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</si>
  <si>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</si>
  <si>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</si>
  <si>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</si>
  <si>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</si>
  <si>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</si>
  <si>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</si>
  <si>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</si>
  <si>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</si>
  <si>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</si>
  <si>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</si>
  <si>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</si>
  <si>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</si>
  <si>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</si>
  <si>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</si>
  <si>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</si>
  <si>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</si>
  <si>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</si>
  <si>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</si>
  <si>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</si>
  <si>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</si>
  <si>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</si>
  <si>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</si>
  <si>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</si>
  <si>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</si>
  <si>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</si>
  <si>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</si>
  <si>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</si>
  <si>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</si>
  <si>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</si>
  <si>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</si>
  <si>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</si>
  <si>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</si>
  <si>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</si>
  <si>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</si>
  <si>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</si>
  <si>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</si>
  <si>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</si>
  <si>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</si>
  <si>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</si>
  <si>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</si>
  <si>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</si>
  <si>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</si>
  <si>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</si>
  <si>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</si>
  <si>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</si>
  <si>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</si>
  <si>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</si>
  <si>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</si>
  <si>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</si>
  <si>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</si>
  <si>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</si>
  <si>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</si>
  <si>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</si>
  <si>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</si>
  <si>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</si>
  <si>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</si>
  <si>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</si>
  <si>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</si>
  <si>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</si>
  <si>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</si>
  <si>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</si>
  <si>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</si>
  <si>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</si>
  <si>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</si>
  <si>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</si>
  <si>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</si>
  <si>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</si>
  <si>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</si>
  <si>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</si>
  <si>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</si>
  <si>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</si>
  <si>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</si>
  <si>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</si>
  <si>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</si>
  <si>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</si>
  <si>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</si>
  <si>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</si>
  <si>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</si>
  <si>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</si>
  <si>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</si>
  <si>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</si>
  <si>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</si>
  <si>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</si>
  <si>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</si>
  <si>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</si>
  <si>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</si>
  <si>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</si>
  <si>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</si>
  <si>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</si>
  <si>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</si>
  <si>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</si>
  <si>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</si>
  <si>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</si>
  <si>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</si>
  <si>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</si>
  <si>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</si>
  <si>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</si>
  <si>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</si>
  <si>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</si>
  <si>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</si>
  <si>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</si>
  <si>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</si>
  <si>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</si>
  <si>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</si>
  <si>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</si>
  <si>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</si>
  <si>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</si>
  <si>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</si>
  <si>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</si>
  <si>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</si>
  <si>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</si>
  <si>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</si>
  <si>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</si>
  <si>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</si>
  <si>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</si>
  <si>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</si>
  <si>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</si>
  <si>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</si>
  <si>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</si>
  <si>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</si>
  <si>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</si>
  <si>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</si>
  <si>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</si>
  <si>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</si>
  <si>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</si>
  <si>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</si>
  <si>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</si>
  <si>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</si>
  <si>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</si>
  <si>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</si>
  <si>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</si>
  <si>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</si>
  <si>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</si>
  <si>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</si>
  <si>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</si>
  <si>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</si>
  <si>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</si>
  <si>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</si>
  <si>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</si>
  <si>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</si>
  <si>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</si>
  <si>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</si>
  <si>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</si>
  <si>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</si>
  <si>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</si>
  <si>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</si>
  <si>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</si>
  <si>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</si>
  <si>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</si>
  <si>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</si>
  <si>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</si>
  <si>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</si>
  <si>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</si>
  <si>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</si>
  <si>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</si>
  <si>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</si>
  <si>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</si>
  <si>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</si>
  <si>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</si>
  <si>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</si>
  <si>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</si>
  <si>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</si>
  <si>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</si>
  <si>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</si>
  <si>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</si>
  <si>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</si>
  <si>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</si>
  <si>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</si>
  <si>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</si>
  <si>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</si>
  <si>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</si>
  <si>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</si>
  <si>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</si>
  <si>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</si>
  <si>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</si>
  <si>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</si>
  <si>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</si>
  <si>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</si>
  <si>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</si>
  <si>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</si>
  <si>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</si>
  <si>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</si>
  <si>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</si>
  <si>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</si>
  <si>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</si>
  <si>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</si>
  <si>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</si>
  <si>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</si>
  <si>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</si>
  <si>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</si>
  <si>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</si>
  <si>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</si>
  <si>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</si>
  <si>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</si>
  <si>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</si>
  <si>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</si>
  <si>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</si>
  <si>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</si>
  <si>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</si>
  <si>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</si>
  <si>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</si>
  <si>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</si>
  <si>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</si>
  <si>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</si>
  <si>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</si>
  <si>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</si>
  <si>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</si>
  <si>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</si>
  <si>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</si>
  <si>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</si>
  <si>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</si>
  <si>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</si>
  <si>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</si>
  <si>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</si>
  <si>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</si>
  <si>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</si>
  <si>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</si>
  <si>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</si>
  <si>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</si>
  <si>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</si>
  <si>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</si>
  <si>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</si>
  <si>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</si>
  <si>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</si>
  <si>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</si>
  <si>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</si>
  <si>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</si>
  <si>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</si>
  <si>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</si>
  <si>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</si>
  <si>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</si>
  <si>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</si>
  <si>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</si>
  <si>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</si>
  <si>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</si>
  <si>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</si>
  <si>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</si>
  <si>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</si>
  <si>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</si>
  <si>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</si>
  <si>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</si>
  <si>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</si>
  <si>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</si>
  <si>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</si>
  <si>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</si>
  <si>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</si>
  <si>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</si>
  <si>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</si>
  <si>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</si>
  <si>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</si>
  <si>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</si>
  <si>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</si>
  <si>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</si>
  <si>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</si>
  <si>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</si>
  <si>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</si>
  <si>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</si>
  <si>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</si>
  <si>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</si>
  <si>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</si>
  <si>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</si>
  <si>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</si>
  <si>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</si>
  <si>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</si>
  <si>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</si>
  <si>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</si>
  <si>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</si>
  <si>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</si>
  <si>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</si>
  <si>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</si>
  <si>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</si>
  <si>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</si>
  <si>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</si>
  <si>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</si>
  <si>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</si>
  <si>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</si>
  <si>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</si>
  <si>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</si>
  <si>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</si>
  <si>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</si>
  <si>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</si>
  <si>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</si>
  <si>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</si>
  <si>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</si>
  <si>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</si>
  <si>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</si>
  <si>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</si>
  <si>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</si>
  <si>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</si>
  <si>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</si>
  <si>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</si>
  <si>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</si>
  <si>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</si>
  <si>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</si>
  <si>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</si>
  <si>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</si>
  <si>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</si>
  <si>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</si>
  <si>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</si>
  <si>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</si>
  <si>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</si>
  <si>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</si>
  <si>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</si>
  <si>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</si>
  <si>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</si>
  <si>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</si>
  <si>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</si>
  <si>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</si>
  <si>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</si>
  <si>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</si>
  <si>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</si>
  <si>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</si>
  <si>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</si>
  <si>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</si>
  <si>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</si>
  <si>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</si>
  <si>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</si>
  <si>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</si>
  <si>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</si>
  <si>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</si>
  <si>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</si>
  <si>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</si>
  <si>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</si>
  <si>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</si>
  <si>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</si>
  <si>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</si>
  <si>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</si>
  <si>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</si>
  <si>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</si>
  <si>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</si>
  <si>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</si>
  <si>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</si>
  <si>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</si>
  <si>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</si>
  <si>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</si>
  <si>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</si>
  <si>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</si>
  <si>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</si>
  <si>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</si>
  <si>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</si>
  <si>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</si>
  <si>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</si>
  <si>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</si>
  <si>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</si>
  <si>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</si>
  <si>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</si>
  <si>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</si>
  <si>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</si>
  <si>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</si>
  <si>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</si>
  <si>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</si>
  <si>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</si>
  <si>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</si>
  <si>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</si>
  <si>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</si>
  <si>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</si>
  <si>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</si>
  <si>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</si>
  <si>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</si>
  <si>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</si>
  <si>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</si>
  <si>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</si>
  <si>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</si>
  <si>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</si>
  <si>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</si>
  <si>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</si>
  <si>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</si>
  <si>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</si>
  <si>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</si>
  <si>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</si>
  <si>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</si>
  <si>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</si>
  <si>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</si>
  <si>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</si>
  <si>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</si>
  <si>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</si>
  <si>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</si>
  <si>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</si>
  <si>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</si>
  <si>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</si>
  <si>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</si>
  <si>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</si>
  <si>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</si>
  <si>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</si>
  <si>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</si>
  <si>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</si>
  <si>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</si>
  <si>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</si>
  <si>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</si>
  <si>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</si>
  <si>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</si>
  <si>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</si>
  <si>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</si>
  <si>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</si>
  <si>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</si>
  <si>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</si>
  <si>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</si>
  <si>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</si>
  <si>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</si>
  <si>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</si>
  <si>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</si>
  <si>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</si>
  <si>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</si>
  <si>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</si>
  <si>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</si>
  <si>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</si>
  <si>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</si>
  <si>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</si>
  <si>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</si>
  <si>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</si>
  <si>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</si>
  <si>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</si>
  <si>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</si>
  <si>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</si>
  <si>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</si>
  <si>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</si>
  <si>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</si>
  <si>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</si>
  <si>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</si>
  <si>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</si>
  <si>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</si>
  <si>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</si>
  <si>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</si>
  <si>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</si>
  <si>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</si>
  <si>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</si>
  <si>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</si>
  <si>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</si>
  <si>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</si>
  <si>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</si>
  <si>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</si>
  <si>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</si>
  <si>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</si>
  <si>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</si>
  <si>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</si>
  <si>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</si>
  <si>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</si>
  <si>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</si>
  <si>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</si>
  <si>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</si>
  <si>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</si>
  <si>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</si>
  <si>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</si>
  <si>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</si>
  <si>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</si>
  <si>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</si>
  <si>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</si>
  <si>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</si>
  <si>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</si>
  <si>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</si>
  <si>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</si>
  <si>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</si>
  <si>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</si>
  <si>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</si>
  <si>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</si>
  <si>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</si>
  <si>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</si>
  <si>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</si>
  <si>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</si>
  <si>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</si>
  <si>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</si>
  <si>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</si>
  <si>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</si>
  <si>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</si>
  <si>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</si>
  <si>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</si>
  <si>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</si>
  <si>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</si>
  <si>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</si>
  <si>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</si>
  <si>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</si>
  <si>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</si>
  <si>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</si>
  <si>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</si>
  <si>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</si>
  <si>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</si>
  <si>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</si>
  <si>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</si>
  <si>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</si>
  <si>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</si>
  <si>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</si>
  <si>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</si>
  <si>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</si>
  <si>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</si>
  <si>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</si>
  <si>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</si>
  <si>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</si>
  <si>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</si>
  <si>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</si>
  <si>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</si>
  <si>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</si>
  <si>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</si>
  <si>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</si>
  <si>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</si>
  <si>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</si>
  <si>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</si>
  <si>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</si>
  <si>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</si>
  <si>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</si>
  <si>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</si>
  <si>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</si>
  <si>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</si>
  <si>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</si>
  <si>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</si>
  <si>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</si>
  <si>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</si>
  <si>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</si>
  <si>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</si>
  <si>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</si>
  <si>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</si>
  <si>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</si>
  <si>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</si>
  <si>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</si>
  <si>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</si>
  <si>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</si>
  <si>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</si>
  <si>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</si>
  <si>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</si>
  <si>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</si>
  <si>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</si>
  <si>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</si>
  <si>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</si>
  <si>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</si>
  <si>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</si>
  <si>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</si>
  <si>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</si>
  <si>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</si>
  <si>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</si>
  <si>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</si>
  <si>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</si>
  <si>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</si>
  <si>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</si>
  <si>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</si>
  <si>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</si>
  <si>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</si>
  <si>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</si>
  <si>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</si>
  <si>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</si>
  <si>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</si>
  <si>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</si>
  <si>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</si>
  <si>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</si>
  <si>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</si>
  <si>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</si>
  <si>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</si>
  <si>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</si>
  <si>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</si>
  <si>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</si>
  <si>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</si>
  <si>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</si>
  <si>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</si>
  <si>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</si>
  <si>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</si>
  <si>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</si>
  <si>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</si>
  <si>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</si>
  <si>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</si>
  <si>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</si>
  <si>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</si>
  <si>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</si>
  <si>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</si>
  <si>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</si>
  <si>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</si>
  <si>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</si>
  <si>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</si>
  <si>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</si>
  <si>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</si>
  <si>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</si>
  <si>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</si>
  <si>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</si>
  <si>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</si>
  <si>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</si>
  <si>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</si>
  <si>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</si>
  <si>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</si>
  <si>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</si>
  <si>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</si>
  <si>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</si>
  <si>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</si>
  <si>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</si>
  <si>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</si>
  <si>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</si>
  <si>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</si>
  <si>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</si>
  <si>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</si>
  <si>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</si>
  <si>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</si>
  <si>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</si>
  <si>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</si>
  <si>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</si>
  <si>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</si>
  <si>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</si>
  <si>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</si>
  <si>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</si>
  <si>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</si>
  <si>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</si>
  <si>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</si>
  <si>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</si>
  <si>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</si>
  <si>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</si>
  <si>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</si>
  <si>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</si>
  <si>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</si>
  <si>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</si>
  <si>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</si>
  <si>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</si>
  <si>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</si>
  <si>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</si>
  <si>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</si>
  <si>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</si>
  <si>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</si>
  <si>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</si>
  <si>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</si>
  <si>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</si>
  <si>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</si>
  <si>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</si>
  <si>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</si>
  <si>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</si>
  <si>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</si>
  <si>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</si>
  <si>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</si>
  <si>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</si>
  <si>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</si>
  <si>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</si>
  <si>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</si>
  <si>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</si>
  <si>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</si>
  <si>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</si>
  <si>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</si>
  <si>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</si>
  <si>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</si>
  <si>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</si>
  <si>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</si>
  <si>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</si>
  <si>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</si>
  <si>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</si>
  <si>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</si>
  <si>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</si>
  <si>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</si>
  <si>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</si>
  <si>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</si>
  <si>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</si>
  <si>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</si>
  <si>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</si>
  <si>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</si>
  <si>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</si>
  <si>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</si>
  <si>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</si>
  <si>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</si>
  <si>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</si>
  <si>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</si>
  <si>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</si>
  <si>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</si>
  <si>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</si>
  <si>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</si>
  <si>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</si>
  <si>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</si>
  <si>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</si>
  <si>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</si>
  <si>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</si>
  <si>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</si>
  <si>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</si>
  <si>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</si>
  <si>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</si>
  <si>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</si>
  <si>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</si>
  <si>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</si>
  <si>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</si>
  <si>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</si>
  <si>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</si>
  <si>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</si>
  <si>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</si>
  <si>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</si>
  <si>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</si>
  <si>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</si>
  <si>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</si>
  <si>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</si>
  <si>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</si>
  <si>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</si>
  <si>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</si>
  <si>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</si>
  <si>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</si>
  <si>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</si>
  <si>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</si>
  <si>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</si>
  <si>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</si>
  <si>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</si>
  <si>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</si>
  <si>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</si>
  <si>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</si>
  <si>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</si>
  <si>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</si>
  <si>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</si>
  <si>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</si>
  <si>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</si>
  <si>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</si>
  <si>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</si>
  <si>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</si>
  <si>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</si>
  <si>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</si>
  <si>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</si>
  <si>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</si>
  <si>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</si>
  <si>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</si>
  <si>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</si>
  <si>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</si>
  <si>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</si>
  <si>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</si>
  <si>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</si>
  <si>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</si>
  <si>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</si>
  <si>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</si>
  <si>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</si>
  <si>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</si>
  <si>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</si>
  <si>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</si>
  <si>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</si>
  <si>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</si>
  <si>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</si>
  <si>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</si>
  <si>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</si>
  <si>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</si>
  <si>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</si>
  <si>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</si>
  <si>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</si>
  <si>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</si>
  <si>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</si>
  <si>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</si>
  <si>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</si>
  <si>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</si>
  <si>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</si>
  <si>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</si>
  <si>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</si>
  <si>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</si>
  <si>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</si>
  <si>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</si>
  <si>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</si>
  <si>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</si>
  <si>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</si>
  <si>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</si>
  <si>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</si>
  <si>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</si>
  <si>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</si>
  <si>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</si>
  <si>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</si>
  <si>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</si>
  <si>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</si>
  <si>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</si>
  <si>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</si>
  <si>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</si>
  <si>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</si>
  <si>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</si>
  <si>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</si>
  <si>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</si>
  <si>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</si>
  <si>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</si>
  <si>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</si>
  <si>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</si>
  <si>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</si>
  <si>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</si>
  <si>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</si>
  <si>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</si>
  <si>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</si>
  <si>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</si>
  <si>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</si>
  <si>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</si>
  <si>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</si>
  <si>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</si>
  <si>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</si>
  <si>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</si>
  <si>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</si>
  <si>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</si>
  <si>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</si>
  <si>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</si>
  <si>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</si>
  <si>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</si>
  <si>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</si>
  <si>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</si>
  <si>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</si>
  <si>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</si>
  <si>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</si>
  <si>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</si>
  <si>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</si>
  <si>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</si>
  <si>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</si>
  <si>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</si>
  <si>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</si>
  <si>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</si>
  <si>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</si>
  <si>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</si>
  <si>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</si>
  <si>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</si>
  <si>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</si>
  <si>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</si>
  <si>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</si>
  <si>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</si>
  <si>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</si>
  <si>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</si>
  <si>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</si>
  <si>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</si>
  <si>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</si>
  <si>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</si>
  <si>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</si>
  <si>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</si>
  <si>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</si>
  <si>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</si>
  <si>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</si>
  <si>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</si>
  <si>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</si>
  <si>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</si>
  <si>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</si>
  <si>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</si>
  <si>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</si>
  <si>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</si>
  <si>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</si>
  <si>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</si>
  <si>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</si>
  <si>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</si>
  <si>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</si>
  <si>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</si>
  <si>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</si>
  <si>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</si>
  <si>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</si>
  <si>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</si>
  <si>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</si>
  <si>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</si>
  <si>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</si>
  <si>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</si>
  <si>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</si>
  <si>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</si>
  <si>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</si>
  <si>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</si>
  <si>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</si>
  <si>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</si>
  <si>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</si>
  <si>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</si>
  <si>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</si>
  <si>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</si>
  <si>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</si>
  <si>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</si>
  <si>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</si>
  <si>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</si>
  <si>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</si>
  <si>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</si>
  <si>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</si>
  <si>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</si>
  <si>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</si>
  <si>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</si>
  <si>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</si>
  <si>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</si>
  <si>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</si>
  <si>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</si>
  <si>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</si>
  <si>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</si>
  <si>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</si>
  <si>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</si>
  <si>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</si>
  <si>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</si>
  <si>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</si>
  <si>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</si>
  <si>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</si>
  <si>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</si>
  <si>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</si>
  <si>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</si>
  <si>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</si>
  <si>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</si>
  <si>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</si>
  <si>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</si>
  <si>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</si>
  <si>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</si>
  <si>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</si>
  <si>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</si>
  <si>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</si>
  <si>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</si>
  <si>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</si>
  <si>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</si>
  <si>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</si>
  <si>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</si>
  <si>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</si>
  <si>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</si>
  <si>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</si>
  <si>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</si>
  <si>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</si>
  <si>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</si>
  <si>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</si>
  <si>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</si>
  <si>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</si>
  <si>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</si>
  <si>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</si>
  <si>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</si>
  <si>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</si>
  <si>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</si>
  <si>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</si>
  <si>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</si>
  <si>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</si>
  <si>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</si>
  <si>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</si>
  <si>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</si>
  <si>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</si>
  <si>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</si>
  <si>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</si>
  <si>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</si>
  <si>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</si>
  <si>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</si>
  <si>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</si>
  <si>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</si>
  <si>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</si>
  <si>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</si>
  <si>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</si>
  <si>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</si>
  <si>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</si>
  <si>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</si>
  <si>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</si>
  <si>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</si>
  <si>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</si>
  <si>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</si>
  <si>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</si>
  <si>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</si>
  <si>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</si>
  <si>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</si>
  <si>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</si>
  <si>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</si>
  <si>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</si>
  <si>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</si>
  <si>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</si>
  <si>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</si>
  <si>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</si>
  <si>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</si>
  <si>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</si>
  <si>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</si>
  <si>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</si>
  <si>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</si>
  <si>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</si>
  <si>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</si>
  <si>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</si>
  <si>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</si>
  <si>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</si>
  <si>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</si>
  <si>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</si>
  <si>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</si>
  <si>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</si>
  <si>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</si>
  <si>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</si>
  <si>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</si>
  <si>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</si>
  <si>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</si>
  <si>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</si>
  <si>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</si>
  <si>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</si>
  <si>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</si>
  <si>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</si>
  <si>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</si>
  <si>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</si>
  <si>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</si>
  <si>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</si>
  <si>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</si>
  <si>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</si>
  <si>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</si>
  <si>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</si>
  <si>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</si>
  <si>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</si>
  <si>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</si>
  <si>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</si>
  <si>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</si>
  <si>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</si>
  <si>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</si>
  <si>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</si>
  <si>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</si>
  <si>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</si>
  <si>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</si>
  <si>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</si>
  <si>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</si>
  <si>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</si>
  <si>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</si>
  <si>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</si>
  <si>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</si>
  <si>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</si>
  <si>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</si>
  <si>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</si>
  <si>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</si>
  <si>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</si>
  <si>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</si>
  <si>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</si>
  <si>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</si>
  <si>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</si>
  <si>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</si>
  <si>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</si>
  <si>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</si>
  <si>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</si>
  <si>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</si>
  <si>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</si>
  <si>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</si>
  <si>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</si>
  <si>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</si>
  <si>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</si>
  <si>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</si>
  <si>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</si>
  <si>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</si>
  <si>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</si>
  <si>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</si>
  <si>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</si>
  <si>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</si>
  <si>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</si>
  <si>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</si>
  <si>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</si>
  <si>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</si>
  <si>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</si>
  <si>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</si>
  <si>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</si>
  <si>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</si>
  <si>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</si>
  <si>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</si>
  <si>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</si>
  <si>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</si>
  <si>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</si>
  <si>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</si>
  <si>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</si>
  <si>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</si>
  <si>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</si>
  <si>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</si>
  <si>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</si>
  <si>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</si>
  <si>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</si>
  <si>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</si>
  <si>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</si>
  <si>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</si>
  <si>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</si>
  <si>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</si>
  <si>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</si>
  <si>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</si>
  <si>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</si>
  <si>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</si>
  <si>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</si>
  <si>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</si>
  <si>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</si>
  <si>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</si>
  <si>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</si>
  <si>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</si>
  <si>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</si>
  <si>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</si>
  <si>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</si>
  <si>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</si>
  <si>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</si>
  <si>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</si>
  <si>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</si>
  <si>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</si>
  <si>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</si>
  <si>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</si>
  <si>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</si>
  <si>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</si>
  <si>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</si>
  <si>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</si>
  <si>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</si>
  <si>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</si>
  <si>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</si>
  <si>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</si>
  <si>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</si>
  <si>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</si>
  <si>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</si>
  <si>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</si>
  <si>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</si>
  <si>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</si>
  <si>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</si>
  <si>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</si>
  <si>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</si>
  <si>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</si>
  <si>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</si>
  <si>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</si>
  <si>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</si>
  <si>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</si>
  <si>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</si>
  <si>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</si>
  <si>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</si>
  <si>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</si>
  <si>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</si>
  <si>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</si>
  <si>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</si>
  <si>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</si>
  <si>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</si>
  <si>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</si>
  <si>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</si>
  <si>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</si>
  <si>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</si>
  <si>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</si>
  <si>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</si>
  <si>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</si>
  <si>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</si>
  <si>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</si>
  <si>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</si>
  <si>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</si>
  <si>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</si>
  <si>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</si>
  <si>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</si>
  <si>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</si>
  <si>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</si>
  <si>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</si>
  <si>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</si>
  <si>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</si>
  <si>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</si>
  <si>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</si>
  <si>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</si>
  <si>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</si>
  <si>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</si>
  <si>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</si>
  <si>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</si>
  <si>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</si>
  <si>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</si>
  <si>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</si>
  <si>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</si>
  <si>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</si>
  <si>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</si>
  <si>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</si>
  <si>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</si>
  <si>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</si>
  <si>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</si>
  <si>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</si>
  <si>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</si>
  <si>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</si>
  <si>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</si>
  <si>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</si>
  <si>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</si>
  <si>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</si>
  <si>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</si>
  <si>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</si>
  <si>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</si>
  <si>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</si>
  <si>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</si>
  <si>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</si>
  <si>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</si>
  <si>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</si>
  <si>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</si>
  <si>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</si>
  <si>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</si>
  <si>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</si>
  <si>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</si>
  <si>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</si>
  <si>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</si>
  <si>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</si>
  <si>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</si>
  <si>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</si>
  <si>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</si>
  <si>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</si>
  <si>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</si>
  <si>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</si>
  <si>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</si>
  <si>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</si>
  <si>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</si>
  <si>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</si>
  <si>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</si>
  <si>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</si>
  <si>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</si>
  <si>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</si>
  <si>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</si>
  <si>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</si>
  <si>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</si>
  <si>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</si>
  <si>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</si>
  <si>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</si>
  <si>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</si>
  <si>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</si>
  <si>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</si>
  <si>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</si>
  <si>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</si>
  <si>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</si>
  <si>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</si>
  <si>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</si>
  <si>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</si>
  <si>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</si>
  <si>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</si>
  <si>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</si>
  <si>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</si>
  <si>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</si>
  <si>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</si>
  <si>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</si>
  <si>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</si>
  <si>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</si>
  <si>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</si>
  <si>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</si>
  <si>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</si>
  <si>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</si>
  <si>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</si>
  <si>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</si>
  <si>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</si>
  <si>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</si>
  <si>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</si>
  <si>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</si>
  <si>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</si>
  <si>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</si>
  <si>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</si>
  <si>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</si>
  <si>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</si>
  <si>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</si>
  <si>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</si>
  <si>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</si>
  <si>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</si>
  <si>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</si>
  <si>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</si>
  <si>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</si>
  <si>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</si>
  <si>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</si>
  <si>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</si>
  <si>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</si>
  <si>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</si>
  <si>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</si>
  <si>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</si>
  <si>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</si>
  <si>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</si>
  <si>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</si>
  <si>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</si>
  <si>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</si>
  <si>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</si>
  <si>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</si>
  <si>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</si>
  <si>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</si>
  <si>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</si>
  <si>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</si>
  <si>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</si>
  <si>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</si>
  <si>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</si>
  <si>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</si>
  <si>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</si>
  <si>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</si>
  <si>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</si>
  <si>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</si>
  <si>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</si>
  <si>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</si>
  <si>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</si>
  <si>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</si>
  <si>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</si>
  <si>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</si>
  <si>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</si>
  <si>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</si>
  <si>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</si>
  <si>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</si>
  <si>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</si>
  <si>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</si>
  <si>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</si>
  <si>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</si>
  <si>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</si>
  <si>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</si>
  <si>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</si>
  <si>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</si>
  <si>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</si>
  <si>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</si>
  <si>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</si>
  <si>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</si>
  <si>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</si>
  <si>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</si>
  <si>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</si>
  <si>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</si>
  <si>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</si>
  <si>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</si>
  <si>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</si>
  <si>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</si>
  <si>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</si>
  <si>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</si>
  <si>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</si>
  <si>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</si>
  <si>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</si>
  <si>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</si>
  <si>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</si>
  <si>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</si>
  <si>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</si>
  <si>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</si>
  <si>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</si>
  <si>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</si>
  <si>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</si>
  <si>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</si>
  <si>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</si>
  <si>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</si>
  <si>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</si>
  <si>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</si>
  <si>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</si>
  <si>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</si>
  <si>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</si>
  <si>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</si>
  <si>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</si>
  <si>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</si>
  <si>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</si>
  <si>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</si>
  <si>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</si>
  <si>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</si>
  <si>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</si>
  <si>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</si>
  <si>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</si>
  <si>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</si>
  <si>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</si>
  <si>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</si>
  <si>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</si>
  <si>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</si>
  <si>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</si>
  <si>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</si>
  <si>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</si>
  <si>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</si>
  <si>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</si>
  <si>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</si>
  <si>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</si>
  <si>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</si>
  <si>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</si>
  <si>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</si>
  <si>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</si>
  <si>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</si>
  <si>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</si>
  <si>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</si>
  <si>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</si>
  <si>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</si>
  <si>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</si>
  <si>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</si>
  <si>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</si>
  <si>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</si>
  <si>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</si>
  <si>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</si>
  <si>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</si>
  <si>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</si>
  <si>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</si>
  <si>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</si>
  <si>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</si>
  <si>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</si>
  <si>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</si>
  <si>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</si>
  <si>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</si>
  <si>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</si>
  <si>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</si>
  <si>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</si>
  <si>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</si>
  <si>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</si>
  <si>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</si>
  <si>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</si>
  <si>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</si>
  <si>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</si>
  <si>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</si>
  <si>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</si>
  <si>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</si>
  <si>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</si>
  <si>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</si>
  <si>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</si>
  <si>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</si>
  <si>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</si>
  <si>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</si>
  <si>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</si>
  <si>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</si>
  <si>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</si>
  <si>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</si>
  <si>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</si>
  <si>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</si>
  <si>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</si>
  <si>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</si>
  <si>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</si>
  <si>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</si>
  <si>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</si>
  <si>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</si>
  <si>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</si>
  <si>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</si>
  <si>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</si>
  <si>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</si>
  <si>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</si>
  <si>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</si>
  <si>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</si>
  <si>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</si>
  <si>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</si>
  <si>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</si>
  <si>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</si>
  <si>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</si>
  <si>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</si>
  <si>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</si>
  <si>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</si>
  <si>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</si>
  <si>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</si>
  <si>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</si>
  <si>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</si>
  <si>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</si>
  <si>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</si>
  <si>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</si>
  <si>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</si>
  <si>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</si>
  <si>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</si>
  <si>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</si>
  <si>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</si>
  <si>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</si>
  <si>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</si>
  <si>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</si>
  <si>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</si>
  <si>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</si>
  <si>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</si>
  <si>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</si>
  <si>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</si>
  <si>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</si>
  <si>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</si>
  <si>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</si>
  <si>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</si>
  <si>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</si>
  <si>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</si>
  <si>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</si>
  <si>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</si>
  <si>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</si>
  <si>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</si>
  <si>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</si>
  <si>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</si>
  <si>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</si>
  <si>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</si>
  <si>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</si>
  <si>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</si>
  <si>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</si>
  <si>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</si>
  <si>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</si>
  <si>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</si>
  <si>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</si>
  <si>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</si>
  <si>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</si>
  <si>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</si>
  <si>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</si>
  <si>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</si>
  <si>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</si>
  <si>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</si>
  <si>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</si>
  <si>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</si>
  <si>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</si>
  <si>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</si>
  <si>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</si>
  <si>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</si>
  <si>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</si>
  <si>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</si>
  <si>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</si>
  <si>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</si>
  <si>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</si>
  <si>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</si>
  <si>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</si>
  <si>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</si>
  <si>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</si>
  <si>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</si>
  <si>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</si>
  <si>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</si>
  <si>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</si>
  <si>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</si>
  <si>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</si>
  <si>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</si>
  <si>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</si>
  <si>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</si>
  <si>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</si>
  <si>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</si>
  <si>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</si>
  <si>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</si>
  <si>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</si>
  <si>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</si>
  <si>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</si>
  <si>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</si>
  <si>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</si>
  <si>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</si>
  <si>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</si>
  <si>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</si>
  <si>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</si>
  <si>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</si>
  <si>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</si>
  <si>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</si>
  <si>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</si>
  <si>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</si>
  <si>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</si>
  <si>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</si>
  <si>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</si>
  <si>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</si>
  <si>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</si>
  <si>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</si>
  <si>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</si>
  <si>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</si>
  <si>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</si>
  <si>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</si>
  <si>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</si>
  <si>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</si>
  <si>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</si>
  <si>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</si>
  <si>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</si>
  <si>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</si>
  <si>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</si>
  <si>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</si>
  <si>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</si>
  <si>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</si>
  <si>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</si>
  <si>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</si>
  <si>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</si>
  <si>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</si>
  <si>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</si>
  <si>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</si>
  <si>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</si>
  <si>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</si>
  <si>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</si>
  <si>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</si>
  <si>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</si>
  <si>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</si>
  <si>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</si>
  <si>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</si>
  <si>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</si>
  <si>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</si>
  <si>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</si>
  <si>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</si>
  <si>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</si>
  <si>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</si>
  <si>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</si>
  <si>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</si>
  <si>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</si>
  <si>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</si>
  <si>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</si>
  <si>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</si>
  <si>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</si>
  <si>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</si>
  <si>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</si>
  <si>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</si>
  <si>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</si>
  <si>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</si>
  <si>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</si>
  <si>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</si>
  <si>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</si>
  <si>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</si>
  <si>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</si>
  <si>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</si>
  <si>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</si>
  <si>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</si>
  <si>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</si>
  <si>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</si>
  <si>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</si>
  <si>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</si>
  <si>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</si>
  <si>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</si>
  <si>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</si>
  <si>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</si>
  <si>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</si>
  <si>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</si>
  <si>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</si>
  <si>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</si>
  <si>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</si>
  <si>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</si>
  <si>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</si>
  <si>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</si>
  <si>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</si>
  <si>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</si>
  <si>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</si>
  <si>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</si>
  <si>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</si>
  <si>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</si>
  <si>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</si>
  <si>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</si>
  <si>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</si>
  <si>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</si>
  <si>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</si>
  <si>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</si>
  <si>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</si>
  <si>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</si>
  <si>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</si>
  <si>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</si>
  <si>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</si>
  <si>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</si>
  <si>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</si>
  <si>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</si>
  <si>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</si>
  <si>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</si>
  <si>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</si>
  <si>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</si>
  <si>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</si>
  <si>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</si>
  <si>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</si>
  <si>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</si>
  <si>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</si>
  <si>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</si>
  <si>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</si>
  <si>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</si>
  <si>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</si>
  <si>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</si>
  <si>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</si>
  <si>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</si>
  <si>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</si>
  <si>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</si>
  <si>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</si>
  <si>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</si>
  <si>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</si>
  <si>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</si>
  <si>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</si>
  <si>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</si>
  <si>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</si>
  <si>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</si>
  <si>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</si>
  <si>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</si>
  <si>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</si>
  <si>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</si>
  <si>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</si>
  <si>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</si>
  <si>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</si>
  <si>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</si>
  <si>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</si>
  <si>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</si>
  <si>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</si>
  <si>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</si>
  <si>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</si>
  <si>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</si>
  <si>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</si>
  <si>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</si>
  <si>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</si>
  <si>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</si>
  <si>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</si>
  <si>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</si>
  <si>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</si>
  <si>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</si>
  <si>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</si>
  <si>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</si>
  <si>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</si>
  <si>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</si>
  <si>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</si>
  <si>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</si>
  <si>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</si>
  <si>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</si>
  <si>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</si>
  <si>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</si>
  <si>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</si>
  <si>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</si>
  <si>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</si>
  <si>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</si>
  <si>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</si>
  <si>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</si>
  <si>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</si>
  <si>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</si>
  <si>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</si>
  <si>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</si>
  <si>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</si>
  <si>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</si>
  <si>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</si>
  <si>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</si>
  <si>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</si>
  <si>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</si>
  <si>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</si>
  <si>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</si>
  <si>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</si>
  <si>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</si>
  <si>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</si>
  <si>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</si>
  <si>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</si>
  <si>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</si>
  <si>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</si>
  <si>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</si>
  <si>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</si>
  <si>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</si>
  <si>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</si>
  <si>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</si>
  <si>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</si>
  <si>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</si>
  <si>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</si>
  <si>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</si>
  <si>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</si>
  <si>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</si>
  <si>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</si>
  <si>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</si>
  <si>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</si>
  <si>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</si>
  <si>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</si>
  <si>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</si>
  <si>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</si>
  <si>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</si>
  <si>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</si>
  <si>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</si>
  <si>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</si>
  <si>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</si>
  <si>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</si>
  <si>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</si>
  <si>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</si>
  <si>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</si>
  <si>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</si>
  <si>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</si>
  <si>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</si>
  <si>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</si>
  <si>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</si>
  <si>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</si>
  <si>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</si>
  <si>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</si>
  <si>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</si>
  <si>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</si>
  <si>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</si>
  <si>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</si>
  <si>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</si>
  <si>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</si>
  <si>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</si>
  <si>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</si>
  <si>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</si>
  <si>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</si>
  <si>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</si>
  <si>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</si>
  <si>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</si>
  <si>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</si>
  <si>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</si>
  <si>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</si>
  <si>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</si>
  <si>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</si>
  <si>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</si>
  <si>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</si>
  <si>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</si>
  <si>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</si>
  <si>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</si>
  <si>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</si>
  <si>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</si>
  <si>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</si>
  <si>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</si>
  <si>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</si>
  <si>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</si>
  <si>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</si>
  <si>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</si>
  <si>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</si>
  <si>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</si>
  <si>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</si>
  <si>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</si>
  <si>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</si>
  <si>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</si>
  <si>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</si>
  <si>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</si>
  <si>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</si>
  <si>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</si>
  <si>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</si>
  <si>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</si>
  <si>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</si>
  <si>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</si>
  <si>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</si>
  <si>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</si>
  <si>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</si>
  <si>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</si>
  <si>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</si>
  <si>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</si>
  <si>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</si>
  <si>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</si>
  <si>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</si>
  <si>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</si>
  <si>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</si>
  <si>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</si>
  <si>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</si>
  <si>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</si>
  <si>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</si>
  <si>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</si>
  <si>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</si>
  <si>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</si>
  <si>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</si>
  <si>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</si>
  <si>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</si>
  <si>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</si>
  <si>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</si>
  <si>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</si>
  <si>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</si>
  <si>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</si>
  <si>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</si>
  <si>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</si>
  <si>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</si>
  <si>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</si>
  <si>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</si>
  <si>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</si>
  <si>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</si>
  <si>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</si>
  <si>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</si>
  <si>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</si>
  <si>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</si>
  <si>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</si>
  <si>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</si>
  <si>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</si>
  <si>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</si>
  <si>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</si>
  <si>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</si>
  <si>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</si>
  <si>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</si>
  <si>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</si>
  <si>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</si>
  <si>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</si>
  <si>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</si>
  <si>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</si>
  <si>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</si>
  <si>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</si>
  <si>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</si>
  <si>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</si>
  <si>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</si>
  <si>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</si>
  <si>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</si>
  <si>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</si>
  <si>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</si>
  <si>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</si>
  <si>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</si>
  <si>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</si>
  <si>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</si>
  <si>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</si>
  <si>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</si>
  <si>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</si>
  <si>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</si>
  <si>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</si>
  <si>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</si>
  <si>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</si>
  <si>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</si>
  <si>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</si>
  <si>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</si>
  <si>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</si>
  <si>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</si>
  <si>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</si>
  <si>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</si>
  <si>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</si>
  <si>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</si>
  <si>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</si>
  <si>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</si>
  <si>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</si>
  <si>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</si>
  <si>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</si>
  <si>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</si>
  <si>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</si>
  <si>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</si>
  <si>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</si>
  <si>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</si>
  <si>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</si>
  <si>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</si>
  <si>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</si>
  <si>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</si>
  <si>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</si>
  <si>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</si>
  <si>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</si>
  <si>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</si>
  <si>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</si>
  <si>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</si>
  <si>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</si>
  <si>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</si>
  <si>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</si>
  <si>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</si>
  <si>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</si>
  <si>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</si>
  <si>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</si>
  <si>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</si>
  <si>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</si>
  <si>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</si>
  <si>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</si>
  <si>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</si>
  <si>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</si>
  <si>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</si>
  <si>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</si>
  <si>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</si>
  <si>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</si>
  <si>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</si>
  <si>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</si>
  <si>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</si>
  <si>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</si>
  <si>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</si>
  <si>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</si>
  <si>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</si>
  <si>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</si>
  <si>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</si>
  <si>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</si>
  <si>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</si>
  <si>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</si>
  <si>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</si>
  <si>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</si>
  <si>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</si>
  <si>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</si>
  <si>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</si>
  <si>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</si>
  <si>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</si>
  <si>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</si>
  <si>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</si>
  <si>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</si>
  <si>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</si>
  <si>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</si>
  <si>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</si>
  <si>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</si>
  <si>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</si>
  <si>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</si>
  <si>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</si>
  <si>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</si>
  <si>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</si>
  <si>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</si>
  <si>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</si>
  <si>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</si>
  <si>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</si>
  <si>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</si>
  <si>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</si>
  <si>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</si>
  <si>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</si>
  <si>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</si>
  <si>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</si>
  <si>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</si>
  <si>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</si>
  <si>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</si>
  <si>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</si>
  <si>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</si>
  <si>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</si>
  <si>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</si>
  <si>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</si>
  <si>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</si>
  <si>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</si>
  <si>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</si>
  <si>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</si>
  <si>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</si>
  <si>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</si>
  <si>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</si>
  <si>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</si>
  <si>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</si>
  <si>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</si>
  <si>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</si>
  <si>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</si>
  <si>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</si>
  <si>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</si>
  <si>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</si>
  <si>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</si>
  <si>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</si>
  <si>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</si>
  <si>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</si>
  <si>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</si>
  <si>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</si>
  <si>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</si>
  <si>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</si>
  <si>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</si>
  <si>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</si>
  <si>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</si>
  <si>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</si>
  <si>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</si>
  <si>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</si>
  <si>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</si>
  <si>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</si>
  <si>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</si>
  <si>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</si>
  <si>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</si>
  <si>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</si>
  <si>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</si>
  <si>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</si>
  <si>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</si>
  <si>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</si>
  <si>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</si>
  <si>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</si>
  <si>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</si>
  <si>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</si>
  <si>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</si>
  <si>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</si>
  <si>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</si>
  <si>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</si>
  <si>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</si>
  <si>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</si>
  <si>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</si>
  <si>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</si>
  <si>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</si>
  <si>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</si>
  <si>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</si>
  <si>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</si>
  <si>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</si>
  <si>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</si>
  <si>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</si>
  <si>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</si>
  <si>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</si>
  <si>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</si>
  <si>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</si>
  <si>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</si>
  <si>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</si>
  <si>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</si>
  <si>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</si>
  <si>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</si>
  <si>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</si>
  <si>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</si>
  <si>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</si>
  <si>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</si>
  <si>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</si>
  <si>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</si>
  <si>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</si>
  <si>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</si>
  <si>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</si>
  <si>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</si>
  <si>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</si>
  <si>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</si>
  <si>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</si>
  <si>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</si>
  <si>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</si>
  <si>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</si>
  <si>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</si>
  <si>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</si>
  <si>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</si>
  <si>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</si>
  <si>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</si>
  <si>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</si>
  <si>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</si>
  <si>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</si>
  <si>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</si>
  <si>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</si>
  <si>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</si>
  <si>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</si>
  <si>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</si>
  <si>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</si>
  <si>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</si>
  <si>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</si>
  <si>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</si>
  <si>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</si>
  <si>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</si>
  <si>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</si>
  <si>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</si>
  <si>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</si>
  <si>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</si>
  <si>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</si>
  <si>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</si>
  <si>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</si>
  <si>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</si>
  <si>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</si>
  <si>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</si>
  <si>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</si>
  <si>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</si>
  <si>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</si>
  <si>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</si>
  <si>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</si>
  <si>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</si>
  <si>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</si>
  <si>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</si>
  <si>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</si>
  <si>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</si>
  <si>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</si>
  <si>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</si>
  <si>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</si>
  <si>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</si>
  <si>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</si>
  <si>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</si>
  <si>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</si>
  <si>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</si>
  <si>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</si>
  <si>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</si>
  <si>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</si>
  <si>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</si>
  <si>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</si>
  <si>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</si>
  <si>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</si>
  <si>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</si>
  <si>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</si>
  <si>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</si>
  <si>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</si>
  <si>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</si>
  <si>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</si>
  <si>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</si>
  <si>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</si>
  <si>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</si>
  <si>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</si>
  <si>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</si>
  <si>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</si>
  <si>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</si>
  <si>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</si>
  <si>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</si>
  <si>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</si>
  <si>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</si>
  <si>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</si>
  <si>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</si>
  <si>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</si>
  <si>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</si>
  <si>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</si>
  <si>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</si>
  <si>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</si>
  <si>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</si>
  <si>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</si>
  <si>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</si>
  <si>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</si>
  <si>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</si>
  <si>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</si>
  <si>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</si>
  <si>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</si>
  <si>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</si>
  <si>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</si>
  <si>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</si>
  <si>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</si>
  <si>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</si>
  <si>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</si>
  <si>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</si>
  <si>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</si>
  <si>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</si>
  <si>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</si>
  <si>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</si>
  <si>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</si>
  <si>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</si>
  <si>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</si>
  <si>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</si>
  <si>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</si>
  <si>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</si>
  <si>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</si>
  <si>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</si>
  <si>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</si>
  <si>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</si>
  <si>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</si>
  <si>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</si>
  <si>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</si>
  <si>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</si>
  <si>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</si>
  <si>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</si>
  <si>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</si>
  <si>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</si>
  <si>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</si>
  <si>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</si>
  <si>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</si>
  <si>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</si>
  <si>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</si>
  <si>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</si>
  <si>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</si>
  <si>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</si>
  <si>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</si>
  <si>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</si>
  <si>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</si>
  <si>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</si>
  <si>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</si>
  <si>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</si>
  <si>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</si>
  <si>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</si>
  <si>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</si>
  <si>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</si>
  <si>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</si>
  <si>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</si>
  <si>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</si>
  <si>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</si>
  <si>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</si>
  <si>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</si>
  <si>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</si>
  <si>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</si>
  <si>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</si>
  <si>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</si>
  <si>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</si>
  <si>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</si>
  <si>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</si>
  <si>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</si>
  <si>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</si>
  <si>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</si>
  <si>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</si>
  <si>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</si>
  <si>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</si>
  <si>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</si>
  <si>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</si>
  <si>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</si>
  <si>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</si>
  <si>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</si>
  <si>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</si>
  <si>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</si>
  <si>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</si>
  <si>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</si>
  <si>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</si>
  <si>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</si>
  <si>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</si>
  <si>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</si>
  <si>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</si>
  <si>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</si>
  <si>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</si>
  <si>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</si>
  <si>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</si>
  <si>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</si>
  <si>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</si>
  <si>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</si>
  <si>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</si>
  <si>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</si>
  <si>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</si>
  <si>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</si>
  <si>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</si>
  <si>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</si>
  <si>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</si>
  <si>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</si>
  <si>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</si>
  <si>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</si>
  <si>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</si>
  <si>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</si>
  <si>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</si>
  <si>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</si>
  <si>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</si>
  <si>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</si>
  <si>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</si>
  <si>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</si>
  <si>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</si>
  <si>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</si>
  <si>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</si>
  <si>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</si>
  <si>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</si>
  <si>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</si>
  <si>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</si>
  <si>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</si>
  <si>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</si>
  <si>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</si>
  <si>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</si>
  <si>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</si>
  <si>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</si>
  <si>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</si>
  <si>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</si>
  <si>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</si>
  <si>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</si>
  <si>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</si>
  <si>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</si>
  <si>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</si>
  <si>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</si>
  <si>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</si>
  <si>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</si>
  <si>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</si>
  <si>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</si>
  <si>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</si>
  <si>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</si>
  <si>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</si>
  <si>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</si>
  <si>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</si>
  <si>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</si>
  <si>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</si>
  <si>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</si>
  <si>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</si>
  <si>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</si>
  <si>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</si>
  <si>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</si>
  <si>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</si>
  <si>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</si>
  <si>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</si>
  <si>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</si>
  <si>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</si>
  <si>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</si>
  <si>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</si>
  <si>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</si>
  <si>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</si>
  <si>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</si>
  <si>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</si>
  <si>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</si>
  <si>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</si>
  <si>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</si>
  <si>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</si>
  <si>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</si>
  <si>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</si>
  <si>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</si>
  <si>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</si>
  <si>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</si>
  <si>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</si>
  <si>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</si>
  <si>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</si>
  <si>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</si>
  <si>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</si>
  <si>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</si>
  <si>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</si>
  <si>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</si>
  <si>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</si>
  <si>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</si>
  <si>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</si>
  <si>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</si>
  <si>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</si>
  <si>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</si>
  <si>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</si>
  <si>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</si>
  <si>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</si>
  <si>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</si>
  <si>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</si>
  <si>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</si>
  <si>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</si>
  <si>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</si>
  <si>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</si>
  <si>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</si>
  <si>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</si>
  <si>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</si>
  <si>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</si>
  <si>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</si>
  <si>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</si>
  <si>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</si>
  <si>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</si>
  <si>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</si>
  <si>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</si>
  <si>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</si>
  <si>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</si>
  <si>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</si>
  <si>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</si>
  <si>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</si>
  <si>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</si>
  <si>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</si>
  <si>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</si>
  <si>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</si>
  <si>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</si>
  <si>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</si>
  <si>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</si>
  <si>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</si>
  <si>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</si>
  <si>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</si>
  <si>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</si>
  <si>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</si>
  <si>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</si>
  <si>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</si>
  <si>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</si>
  <si>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</si>
  <si>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</si>
  <si>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</si>
  <si>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</si>
  <si>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</si>
  <si>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</si>
  <si>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</si>
  <si>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</si>
  <si>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</si>
  <si>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</si>
  <si>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</si>
  <si>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</si>
  <si>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</si>
  <si>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</si>
  <si>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</si>
  <si>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</si>
  <si>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</si>
  <si>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</si>
  <si>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</si>
  <si>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</si>
  <si>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</si>
  <si>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</si>
  <si>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</si>
  <si>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</si>
  <si>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</si>
  <si>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</si>
  <si>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</si>
  <si>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</si>
  <si>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</si>
  <si>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</si>
  <si>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</si>
  <si>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</si>
  <si>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</si>
  <si>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</si>
  <si>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</si>
  <si>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</si>
  <si>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</si>
  <si>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</si>
  <si>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</si>
  <si>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</si>
  <si>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</si>
  <si>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</si>
  <si>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</si>
  <si>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</si>
  <si>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</si>
  <si>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</si>
  <si>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</si>
  <si>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</si>
  <si>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</si>
  <si>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</si>
  <si>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</si>
  <si>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</si>
  <si>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</si>
  <si>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</si>
  <si>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</si>
  <si>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</si>
  <si>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</si>
  <si>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</si>
  <si>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</si>
  <si>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</si>
  <si>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</si>
  <si>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</si>
  <si>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</si>
  <si>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</si>
  <si>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</si>
  <si>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</si>
  <si>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</si>
  <si>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</si>
  <si>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</si>
  <si>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</si>
  <si>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</si>
  <si>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</si>
  <si>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</si>
  <si>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</si>
  <si>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</si>
  <si>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</si>
  <si>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</si>
  <si>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</si>
  <si>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</si>
  <si>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</si>
  <si>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</si>
  <si>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</si>
  <si>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</si>
  <si>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</si>
  <si>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</si>
  <si>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</si>
  <si>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</si>
  <si>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</si>
  <si>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</si>
  <si>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</si>
  <si>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</si>
  <si>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</si>
  <si>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</si>
  <si>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</si>
  <si>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</si>
  <si>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</si>
  <si>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</si>
  <si>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</si>
  <si>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</si>
  <si>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</si>
  <si>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</si>
  <si>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</si>
  <si>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</si>
  <si>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</si>
  <si>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</si>
  <si>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</si>
  <si>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</si>
  <si>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</si>
  <si>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</si>
  <si>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</si>
  <si>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</si>
  <si>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</si>
  <si>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</si>
  <si>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</si>
  <si>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</si>
  <si>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</si>
  <si>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</si>
  <si>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</si>
  <si>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</si>
  <si>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</si>
  <si>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</si>
  <si>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</si>
  <si>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</si>
  <si>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</si>
  <si>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</si>
  <si>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</si>
  <si>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</si>
  <si>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</si>
  <si>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</si>
  <si>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</si>
  <si>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</si>
  <si>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</si>
  <si>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</si>
  <si>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</si>
  <si>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</si>
  <si>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</si>
  <si>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</si>
  <si>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</si>
  <si>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</si>
  <si>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</si>
  <si>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</si>
  <si>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</si>
  <si>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</si>
  <si>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</si>
  <si>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</si>
  <si>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</si>
  <si>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</si>
  <si>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</si>
  <si>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</si>
  <si>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</si>
  <si>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</si>
  <si>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</si>
  <si>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</si>
  <si>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</si>
  <si>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</si>
  <si>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</si>
  <si>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</si>
  <si>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</si>
  <si>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</si>
  <si>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</si>
  <si>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</si>
  <si>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</si>
  <si>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</si>
  <si>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</si>
  <si>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</si>
  <si>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</si>
  <si>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</si>
  <si>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</si>
  <si>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</si>
  <si>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</si>
  <si>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</si>
  <si>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</si>
  <si>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</si>
  <si>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</si>
  <si>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</si>
  <si>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</si>
  <si>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</si>
  <si>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</si>
  <si>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</si>
  <si>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</si>
  <si>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</si>
  <si>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</si>
  <si>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</si>
  <si>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</si>
  <si>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</si>
  <si>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</si>
  <si>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</si>
  <si>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</si>
  <si>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</si>
  <si>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</si>
  <si>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</si>
  <si>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</si>
  <si>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</si>
  <si>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</si>
  <si>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</si>
  <si>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</si>
  <si>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</si>
  <si>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</si>
  <si>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</si>
  <si>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</si>
  <si>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</si>
  <si>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</si>
  <si>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</si>
  <si>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</si>
  <si>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</si>
  <si>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</si>
  <si>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</si>
  <si>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</si>
  <si>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</si>
  <si>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</si>
  <si>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</si>
  <si>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</si>
  <si>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</si>
  <si>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</si>
  <si>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</si>
  <si>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</si>
  <si>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</si>
  <si>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</si>
  <si>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</si>
  <si>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</si>
  <si>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</si>
  <si>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</si>
  <si>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</si>
  <si>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</si>
  <si>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</si>
  <si>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</si>
  <si>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</si>
  <si>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</si>
  <si>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</si>
  <si>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</si>
  <si>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</si>
  <si>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</si>
  <si>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</si>
  <si>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</si>
  <si>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</si>
  <si>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</si>
  <si>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</si>
  <si>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</si>
  <si>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</si>
  <si>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</si>
  <si>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</si>
  <si>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</si>
  <si>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</si>
  <si>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</si>
  <si>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</si>
  <si>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</si>
  <si>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</si>
  <si>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</si>
  <si>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</si>
  <si>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</si>
  <si>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</si>
  <si>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</si>
  <si>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</si>
  <si>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</si>
  <si>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</si>
  <si>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</si>
  <si>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</si>
  <si>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</si>
  <si>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</si>
  <si>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</si>
  <si>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</si>
  <si>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</si>
  <si>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</si>
  <si>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</si>
  <si>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</si>
  <si>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</si>
  <si>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</si>
  <si>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</si>
  <si>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</si>
  <si>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</si>
  <si>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</si>
  <si>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</si>
  <si>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</si>
  <si>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</si>
  <si>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</si>
  <si>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</si>
  <si>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</si>
  <si>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</si>
  <si>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</si>
  <si>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</si>
  <si>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</si>
  <si>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</si>
  <si>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</si>
  <si>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</si>
  <si>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</si>
  <si>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</si>
  <si>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</si>
  <si>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</si>
  <si>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</si>
  <si>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</si>
  <si>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</si>
  <si>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</si>
  <si>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</si>
  <si>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</si>
  <si>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</si>
  <si>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</si>
  <si>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</si>
  <si>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</si>
  <si>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</si>
  <si>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</si>
  <si>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</si>
  <si>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</si>
  <si>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</si>
  <si>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</si>
  <si>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</si>
  <si>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</si>
  <si>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</si>
  <si>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</si>
  <si>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</si>
  <si>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</si>
  <si>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</si>
  <si>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</si>
  <si>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</si>
  <si>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</si>
  <si>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</si>
  <si>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</si>
  <si>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</si>
  <si>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</si>
  <si>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</si>
  <si>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</si>
  <si>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</si>
  <si>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</si>
  <si>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</si>
  <si>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</si>
  <si>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</si>
  <si>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</si>
  <si>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</si>
  <si>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</si>
  <si>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</si>
  <si>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</si>
  <si>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</si>
  <si>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</si>
  <si>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</si>
  <si>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</si>
  <si>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</si>
  <si>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</si>
  <si>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</si>
  <si>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</si>
  <si>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</si>
  <si>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</si>
  <si>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</si>
  <si>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</si>
  <si>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</si>
  <si>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</si>
  <si>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</si>
  <si>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</si>
  <si>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</si>
  <si>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</si>
  <si>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</si>
  <si>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</si>
  <si>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</si>
  <si>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</si>
  <si>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</si>
  <si>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</si>
  <si>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</si>
  <si>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</si>
  <si>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</si>
  <si>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</si>
  <si>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</si>
  <si>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</si>
  <si>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</si>
  <si>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</si>
  <si>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</si>
  <si>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</si>
  <si>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</si>
  <si>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</si>
  <si>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</si>
  <si>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</si>
  <si>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</si>
  <si>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</si>
  <si>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</si>
  <si>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</si>
  <si>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</si>
  <si>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</si>
  <si>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</si>
  <si>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</si>
  <si>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</si>
  <si>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</si>
  <si>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</si>
  <si>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</si>
  <si>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</si>
  <si>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</si>
  <si>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</si>
  <si>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</si>
  <si>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</si>
  <si>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</si>
  <si>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</si>
  <si>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</si>
  <si>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</si>
  <si>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</si>
  <si>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</si>
  <si>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</si>
  <si>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</si>
  <si>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</si>
  <si>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</si>
  <si>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</si>
  <si>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</si>
  <si>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</si>
  <si>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</si>
  <si>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</si>
  <si>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</si>
  <si>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</si>
  <si>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</si>
  <si>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</si>
  <si>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</si>
  <si>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</si>
  <si>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</si>
  <si>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</si>
  <si>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</si>
  <si>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</si>
  <si>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</si>
  <si>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</si>
  <si>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</si>
  <si>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</si>
  <si>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</si>
  <si>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</si>
  <si>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</si>
  <si>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</si>
  <si>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</si>
  <si>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</si>
  <si>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</si>
  <si>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</si>
  <si>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</si>
  <si>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</si>
  <si>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</si>
  <si>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</si>
  <si>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</si>
  <si>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</si>
  <si>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</si>
  <si>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</si>
  <si>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</si>
  <si>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</si>
  <si>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</si>
  <si>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</si>
  <si>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</si>
  <si>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</si>
  <si>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</si>
  <si>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</si>
  <si>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</si>
  <si>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</si>
  <si>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</si>
  <si>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</si>
  <si>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</si>
  <si>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</si>
  <si>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</si>
  <si>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</si>
  <si>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</si>
  <si>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</si>
  <si>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</si>
  <si>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</si>
  <si>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</si>
  <si>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</si>
  <si>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</si>
  <si>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</si>
  <si>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</si>
  <si>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</si>
  <si>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</si>
  <si>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</si>
  <si>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</si>
  <si>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</si>
  <si>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</si>
  <si>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</si>
  <si>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</si>
  <si>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</si>
  <si>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</si>
  <si>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</si>
  <si>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</si>
  <si>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</si>
  <si>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</si>
  <si>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</si>
  <si>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</si>
  <si>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</si>
  <si>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</si>
  <si>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</si>
  <si>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</si>
  <si>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</si>
  <si>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</si>
  <si>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</si>
  <si>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</si>
  <si>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</si>
  <si>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</si>
  <si>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</si>
  <si>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</si>
  <si>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</si>
  <si>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</si>
  <si>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</si>
  <si>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</si>
  <si>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</si>
  <si>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</si>
  <si>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</si>
  <si>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</si>
  <si>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</si>
  <si>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</si>
  <si>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</si>
  <si>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</si>
  <si>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</si>
  <si>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</si>
  <si>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</si>
  <si>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</si>
  <si>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</si>
  <si>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</si>
  <si>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</si>
  <si>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</si>
  <si>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</si>
  <si>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</si>
  <si>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</si>
  <si>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</si>
  <si>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</si>
  <si>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</si>
  <si>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</si>
  <si>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</si>
  <si>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</si>
  <si>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</si>
  <si>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</si>
  <si>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</si>
  <si>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</si>
  <si>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</si>
  <si>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</si>
  <si>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</si>
  <si>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</si>
  <si>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</si>
  <si>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</si>
  <si>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</si>
  <si>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</si>
  <si>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</si>
  <si>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</si>
  <si>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</si>
  <si>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</si>
  <si>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</si>
  <si>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</si>
  <si>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</si>
  <si>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</si>
  <si>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</si>
  <si>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</si>
  <si>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</si>
  <si>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</si>
  <si>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</si>
  <si>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</si>
  <si>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</si>
  <si>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</si>
  <si>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</si>
  <si>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</si>
  <si>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</si>
  <si>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</si>
  <si>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</si>
  <si>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</si>
  <si>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</si>
  <si>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</si>
  <si>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</si>
  <si>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</si>
  <si>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</si>
  <si>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</si>
  <si>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</si>
  <si>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</si>
  <si>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</si>
  <si>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</si>
  <si>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</si>
  <si>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</si>
  <si>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</si>
  <si>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</si>
  <si>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</si>
  <si>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</si>
  <si>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</si>
  <si>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</si>
  <si>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</si>
  <si>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</si>
  <si>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</si>
  <si>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</si>
  <si>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</si>
  <si>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</si>
  <si>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</si>
  <si>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</si>
  <si>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</si>
  <si>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</si>
  <si>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</si>
  <si>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</si>
  <si>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</si>
  <si>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</si>
  <si>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</si>
  <si>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</si>
  <si>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</si>
  <si>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</si>
  <si>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</si>
  <si>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</si>
  <si>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</si>
  <si>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</si>
  <si>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</si>
  <si>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</si>
  <si>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</si>
  <si>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</si>
  <si>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</si>
  <si>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</si>
  <si>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</si>
  <si>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</si>
  <si>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</si>
  <si>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</si>
  <si>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</si>
  <si>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</si>
  <si>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</si>
  <si>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</si>
  <si>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</si>
  <si>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</si>
  <si>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</si>
  <si>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</si>
  <si>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</si>
  <si>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</si>
  <si>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</si>
  <si>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</si>
  <si>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</si>
  <si>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</si>
  <si>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</si>
  <si>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</si>
  <si>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</si>
  <si>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</si>
  <si>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</si>
  <si>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</si>
  <si>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</si>
  <si>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</si>
  <si>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</si>
  <si>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</si>
  <si>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</si>
  <si>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</si>
  <si>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</si>
  <si>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</si>
  <si>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</si>
  <si>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</si>
  <si>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</si>
  <si>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</si>
  <si>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</si>
  <si>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</si>
  <si>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</si>
  <si>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</si>
  <si>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</si>
  <si>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</si>
  <si>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</si>
  <si>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</si>
  <si>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</si>
  <si>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</si>
  <si>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</si>
  <si>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</si>
  <si>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</si>
  <si>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</si>
  <si>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</si>
  <si>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</si>
  <si>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</si>
  <si>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</si>
  <si>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</si>
  <si>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</si>
  <si>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</si>
  <si>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</si>
  <si>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</si>
  <si>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</si>
  <si>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</si>
  <si>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</si>
  <si>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</si>
  <si>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</si>
  <si>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</si>
  <si>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</si>
  <si>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</si>
  <si>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</si>
  <si>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</si>
  <si>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</si>
  <si>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</si>
  <si>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</si>
  <si>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</si>
  <si>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</si>
  <si>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</si>
  <si>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</si>
  <si>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</si>
  <si>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</si>
  <si>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</si>
  <si>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</si>
  <si>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</si>
  <si>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</si>
  <si>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</si>
  <si>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</si>
  <si>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</si>
  <si>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</si>
  <si>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</si>
  <si>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</si>
  <si>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</si>
  <si>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</si>
  <si>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</si>
  <si>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</si>
  <si>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</si>
  <si>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</si>
  <si>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</si>
  <si>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</si>
  <si>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</si>
  <si>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</si>
  <si>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</si>
  <si>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</si>
  <si>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</si>
  <si>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</si>
  <si>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</si>
  <si>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</si>
  <si>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</si>
  <si>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</si>
  <si>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</si>
  <si>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</si>
  <si>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</si>
  <si>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</si>
  <si>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</si>
  <si>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</si>
  <si>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</si>
  <si>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</si>
  <si>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</si>
  <si>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</si>
  <si>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</si>
  <si>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</si>
  <si>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</si>
  <si>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</si>
  <si>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</si>
  <si>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</si>
  <si>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</si>
  <si>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</si>
  <si>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</si>
  <si>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</si>
  <si>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</si>
  <si>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</si>
  <si>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</si>
  <si>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</si>
  <si>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</si>
  <si>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</si>
  <si>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</si>
  <si>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</si>
  <si>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</si>
  <si>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</si>
  <si>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</si>
  <si>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</si>
  <si>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</si>
  <si>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</si>
  <si>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</si>
  <si>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</si>
  <si>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</si>
  <si>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</si>
  <si>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</si>
  <si>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</si>
  <si>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</si>
  <si>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</si>
  <si>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</si>
  <si>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</si>
  <si>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</si>
  <si>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</si>
  <si>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</si>
  <si>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</si>
  <si>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</si>
  <si>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</si>
  <si>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</si>
  <si>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</si>
  <si>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</si>
  <si>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</si>
  <si>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</si>
  <si>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</si>
  <si>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</si>
  <si>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</si>
  <si>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</si>
  <si>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</si>
  <si>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</si>
  <si>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</si>
  <si>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</si>
  <si>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</si>
  <si>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</si>
  <si>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</si>
  <si>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</si>
  <si>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</si>
  <si>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</si>
  <si>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</si>
  <si>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</si>
  <si>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</si>
  <si>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</si>
  <si>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</si>
  <si>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</si>
  <si>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</si>
  <si>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</si>
  <si>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</si>
  <si>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</si>
  <si>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</si>
  <si>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</si>
  <si>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</si>
  <si>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</si>
  <si>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</si>
  <si>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</si>
  <si>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</si>
  <si>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</si>
  <si>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</si>
  <si>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</si>
  <si>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</si>
  <si>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</si>
  <si>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</si>
  <si>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</si>
  <si>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</si>
  <si>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</si>
  <si>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</si>
  <si>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</si>
  <si>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</si>
  <si>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</si>
  <si>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</si>
  <si>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</si>
  <si>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</si>
  <si>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</si>
  <si>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</si>
  <si>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</si>
  <si>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</si>
  <si>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</si>
  <si>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</si>
  <si>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</si>
  <si>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</si>
  <si>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</si>
  <si>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</si>
  <si>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</si>
  <si>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</si>
  <si>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</si>
  <si>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</si>
  <si>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</si>
  <si>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</si>
  <si>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</si>
  <si>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</si>
  <si>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</si>
  <si>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</si>
  <si>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</si>
  <si>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</si>
  <si>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</si>
  <si>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</si>
  <si>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</si>
  <si>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</si>
  <si>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</si>
  <si>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</si>
  <si>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</si>
  <si>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</si>
  <si>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</si>
  <si>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</si>
  <si>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</si>
  <si>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</si>
  <si>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</si>
  <si>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</si>
  <si>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</si>
  <si>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</si>
  <si>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</si>
  <si>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</si>
  <si>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</si>
  <si>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</si>
  <si>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</si>
  <si>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</si>
  <si>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</si>
  <si>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</si>
  <si>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</si>
  <si>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</si>
  <si>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</si>
  <si>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</si>
  <si>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</si>
  <si>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</si>
  <si>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</si>
  <si>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</si>
  <si>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</si>
  <si>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</si>
  <si>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</si>
  <si>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</si>
  <si>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</si>
  <si>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</si>
  <si>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</si>
  <si>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</si>
  <si>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</si>
  <si>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</si>
  <si>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</si>
  <si>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</si>
  <si>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</si>
  <si>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</si>
  <si>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</si>
  <si>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</si>
  <si>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</si>
  <si>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</si>
  <si>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</si>
  <si>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</si>
  <si>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</si>
  <si>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</si>
  <si>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</si>
  <si>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</si>
  <si>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</si>
  <si>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</si>
  <si>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</si>
  <si>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</si>
  <si>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</si>
  <si>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</si>
  <si>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</si>
  <si>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</si>
  <si>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</si>
  <si>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</si>
  <si>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</si>
  <si>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</si>
  <si>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</si>
  <si>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</si>
  <si>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</si>
  <si>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</si>
  <si>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</si>
  <si>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</si>
  <si>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</si>
  <si>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</si>
  <si>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</si>
  <si>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</si>
  <si>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</si>
  <si>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</si>
  <si>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</si>
  <si>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</si>
  <si>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</si>
  <si>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</si>
  <si>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</si>
  <si>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</si>
  <si>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</si>
  <si>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</si>
  <si>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</si>
  <si>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</si>
  <si>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</si>
  <si>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</si>
  <si>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</si>
  <si>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</si>
  <si>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</si>
  <si>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</si>
  <si>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</si>
  <si>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</si>
  <si>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</si>
  <si>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</si>
  <si>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</si>
  <si>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</si>
  <si>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</si>
  <si>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</si>
  <si>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</si>
  <si>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</si>
  <si>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</si>
  <si>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</si>
  <si>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</si>
  <si>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</si>
  <si>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</si>
  <si>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</si>
  <si>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</si>
  <si>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</si>
  <si>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</si>
  <si>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</si>
  <si>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</si>
  <si>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</si>
  <si>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</si>
  <si>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</si>
  <si>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</si>
  <si>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</si>
  <si>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</si>
  <si>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</si>
  <si>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</si>
  <si>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</si>
  <si>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</si>
  <si>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</si>
  <si>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</si>
  <si>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</si>
  <si>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</si>
  <si>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</si>
  <si>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</si>
  <si>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</si>
  <si>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</si>
  <si>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</si>
  <si>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</si>
  <si>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</si>
  <si>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</si>
  <si>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</si>
  <si>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</si>
  <si>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</si>
  <si>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</si>
  <si>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</si>
  <si>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</si>
  <si>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</si>
  <si>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</si>
  <si>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</si>
  <si>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</si>
  <si>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</si>
  <si>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</si>
  <si>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</si>
  <si>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</si>
  <si>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</si>
  <si>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</si>
  <si>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</si>
  <si>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</si>
  <si>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</si>
  <si>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</si>
  <si>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</si>
  <si>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</si>
  <si>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</si>
  <si>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</si>
  <si>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</si>
  <si>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</si>
  <si>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</si>
  <si>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</si>
  <si>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</si>
  <si>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</si>
  <si>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</si>
  <si>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</si>
  <si>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</si>
  <si>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</si>
  <si>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</si>
  <si>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</si>
  <si>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</si>
  <si>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</si>
  <si>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</si>
  <si>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</si>
  <si>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</si>
  <si>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</si>
  <si>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</si>
  <si>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</si>
  <si>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</si>
  <si>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</si>
  <si>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</si>
  <si>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</si>
  <si>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</si>
  <si>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</si>
  <si>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</si>
  <si>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</si>
  <si>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</si>
  <si>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</si>
  <si>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</si>
  <si>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</si>
  <si>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</si>
  <si>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</si>
  <si>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</si>
  <si>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</si>
  <si>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</si>
  <si>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</si>
  <si>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</si>
  <si>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</si>
  <si>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</si>
  <si>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</si>
  <si>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</si>
  <si>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</si>
  <si>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</si>
  <si>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</si>
  <si>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</si>
  <si>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</si>
  <si>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</si>
  <si>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</si>
  <si>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</si>
  <si>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</si>
  <si>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</si>
  <si>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</si>
  <si>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</si>
  <si>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</si>
  <si>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</si>
  <si>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</si>
  <si>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</si>
  <si>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</si>
  <si>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</si>
  <si>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</si>
  <si>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</si>
  <si>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</si>
  <si>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</si>
  <si>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</si>
  <si>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</si>
  <si>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</si>
  <si>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</si>
  <si>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</si>
  <si>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</si>
  <si>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</si>
  <si>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</si>
  <si>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</si>
  <si>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</si>
  <si>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</si>
  <si>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</si>
  <si>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</si>
  <si>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</si>
  <si>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</si>
  <si>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</si>
  <si>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</si>
  <si>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</si>
  <si>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</si>
  <si>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</si>
  <si>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</si>
  <si>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</si>
  <si>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</si>
  <si>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</si>
  <si>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</si>
  <si>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</si>
  <si>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</si>
  <si>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</si>
  <si>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</si>
  <si>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</si>
  <si>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</si>
  <si>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</si>
  <si>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</si>
  <si>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</si>
  <si>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</si>
  <si>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</si>
  <si>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</si>
  <si>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</si>
  <si>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</si>
  <si>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</si>
  <si>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</si>
  <si>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</si>
  <si>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</si>
  <si>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</si>
  <si>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</si>
  <si>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</si>
  <si>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</si>
  <si>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</si>
  <si>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</si>
  <si>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</si>
  <si>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</si>
  <si>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</si>
  <si>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</si>
  <si>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</si>
  <si>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</si>
  <si>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</si>
  <si>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</si>
  <si>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</si>
  <si>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</si>
  <si>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</si>
  <si>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</si>
  <si>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</si>
  <si>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</si>
  <si>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</si>
  <si>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</si>
  <si>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</si>
  <si>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</si>
  <si>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</si>
  <si>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</si>
  <si>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</si>
  <si>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</si>
  <si>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</si>
  <si>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</si>
  <si>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</si>
  <si>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</si>
  <si>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</si>
  <si>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</si>
  <si>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</si>
  <si>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</si>
  <si>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</si>
  <si>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</si>
  <si>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</si>
  <si>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</si>
  <si>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</si>
  <si>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</si>
  <si>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</si>
  <si>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</si>
  <si>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</si>
  <si>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</si>
  <si>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</si>
  <si>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</si>
  <si>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</si>
  <si>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</si>
  <si>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</si>
  <si>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</si>
  <si>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</si>
  <si>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</si>
  <si>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</si>
  <si>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</si>
  <si>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</si>
  <si>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</si>
  <si>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</si>
  <si>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</si>
  <si>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</si>
  <si>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</si>
  <si>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</si>
  <si>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</si>
  <si>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</si>
  <si>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</si>
  <si>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</si>
  <si>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</si>
  <si>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</si>
  <si>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</si>
  <si>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</si>
  <si>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</si>
  <si>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</si>
  <si>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</si>
  <si>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</si>
  <si>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</si>
  <si>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</si>
  <si>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</si>
  <si>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</si>
  <si>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</si>
  <si>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</si>
  <si>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</si>
  <si>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</si>
  <si>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</si>
  <si>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</si>
  <si>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</si>
  <si>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</si>
  <si>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</si>
  <si>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</si>
  <si>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</si>
  <si>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</si>
  <si>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</si>
  <si>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</si>
  <si>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</si>
  <si>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</si>
  <si>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</si>
  <si>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</si>
  <si>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</si>
  <si>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</si>
  <si>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</si>
  <si>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</si>
  <si>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</si>
  <si>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</si>
  <si>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</si>
  <si>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</si>
  <si>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</si>
  <si>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</si>
  <si>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</si>
  <si>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</si>
  <si>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</si>
  <si>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</si>
  <si>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</si>
  <si>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</si>
  <si>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</si>
  <si>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</si>
  <si>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</si>
  <si>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</si>
  <si>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</si>
  <si>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</si>
  <si>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</si>
  <si>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</si>
  <si>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</si>
  <si>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</si>
  <si>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</si>
  <si>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</si>
  <si>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</si>
  <si>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</si>
  <si>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</si>
  <si>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</si>
  <si>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</si>
  <si>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</si>
  <si>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</si>
  <si>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</si>
  <si>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</si>
  <si>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</si>
  <si>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</si>
  <si>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</si>
  <si>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</si>
  <si>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</si>
  <si>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</si>
  <si>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</si>
  <si>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</si>
  <si>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</si>
  <si>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</si>
  <si>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</si>
  <si>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</si>
  <si>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</si>
  <si>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</si>
  <si>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</si>
  <si>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</si>
  <si>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</si>
  <si>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</si>
  <si>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</si>
  <si>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</si>
  <si>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</si>
  <si>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</si>
  <si>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</si>
  <si>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</si>
  <si>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</si>
  <si>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</si>
  <si>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</si>
  <si>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</si>
  <si>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</si>
  <si>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</si>
  <si>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</si>
  <si>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</si>
  <si>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</si>
  <si>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</si>
  <si>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</si>
  <si>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</si>
  <si>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</si>
  <si>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</si>
  <si>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</si>
  <si>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</si>
  <si>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</si>
  <si>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</si>
  <si>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</si>
  <si>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</si>
  <si>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</si>
  <si>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</si>
  <si>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</si>
  <si>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</si>
  <si>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</si>
  <si>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</si>
  <si>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</si>
  <si>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</si>
  <si>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</si>
  <si>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</si>
  <si>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</si>
  <si>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</si>
  <si>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</si>
  <si>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</si>
  <si>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</si>
  <si>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</si>
  <si>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</si>
  <si>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</si>
  <si>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</si>
  <si>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</si>
  <si>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</si>
  <si>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</si>
  <si>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</si>
  <si>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</si>
  <si>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</si>
  <si>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</si>
  <si>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</si>
  <si>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</si>
  <si>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</si>
  <si>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</si>
  <si>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</si>
  <si>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</si>
  <si>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</si>
  <si>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</si>
  <si>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</si>
  <si>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</si>
  <si>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</si>
  <si>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</si>
  <si>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</si>
  <si>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</si>
  <si>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</si>
  <si>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</si>
  <si>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</si>
  <si>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</si>
  <si>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</si>
  <si>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</si>
  <si>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</si>
  <si>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</si>
  <si>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</si>
  <si>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</si>
  <si>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</si>
  <si>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</si>
  <si>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</si>
  <si>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</si>
  <si>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</si>
  <si>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</si>
  <si>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</si>
  <si>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</si>
  <si>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</si>
  <si>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</si>
  <si>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</si>
  <si>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</si>
  <si>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</si>
  <si>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</si>
  <si>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</si>
  <si>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</si>
  <si>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</si>
  <si>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</si>
  <si>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</si>
  <si>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</si>
  <si>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</si>
  <si>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</si>
  <si>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</si>
  <si>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</si>
  <si>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</si>
  <si>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</si>
  <si>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</si>
  <si>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</si>
  <si>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</si>
  <si>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</si>
  <si>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</si>
  <si>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</si>
  <si>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</si>
  <si>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</si>
  <si>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</si>
  <si>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</si>
  <si>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</si>
  <si>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</si>
  <si>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</si>
  <si>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</si>
  <si>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</si>
  <si>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</si>
  <si>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</si>
  <si>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</si>
  <si>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</si>
  <si>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</si>
  <si>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</si>
  <si>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</si>
  <si>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</si>
  <si>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</si>
  <si>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</si>
  <si>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</si>
  <si>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</si>
  <si>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</si>
  <si>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</si>
  <si>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</si>
  <si>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</si>
  <si>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</si>
  <si>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</si>
  <si>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</si>
  <si>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</si>
  <si>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</si>
  <si>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</si>
  <si>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</si>
  <si>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</si>
  <si>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</si>
  <si>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</si>
  <si>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</si>
  <si>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</si>
  <si>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</si>
  <si>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</si>
  <si>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</si>
  <si>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</si>
  <si>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</si>
  <si>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</si>
  <si>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</si>
  <si>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</si>
  <si>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</si>
  <si>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</si>
  <si>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</si>
  <si>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</si>
  <si>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</si>
  <si>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</si>
  <si>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</si>
  <si>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</si>
  <si>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</si>
  <si>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</si>
  <si>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</si>
  <si>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</si>
  <si>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</si>
  <si>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</si>
  <si>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</si>
  <si>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</si>
  <si>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</si>
  <si>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</si>
  <si>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</si>
  <si>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</si>
  <si>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</si>
  <si>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</si>
  <si>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</si>
  <si>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</si>
  <si>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</si>
  <si>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</si>
  <si>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</si>
  <si>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</si>
  <si>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</si>
  <si>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</si>
  <si>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</si>
  <si>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</si>
  <si>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</si>
  <si>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</si>
  <si>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</si>
  <si>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</si>
  <si>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</si>
  <si>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</si>
  <si>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</si>
  <si>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</si>
  <si>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</si>
  <si>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</si>
  <si>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</si>
  <si>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</si>
  <si>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</si>
  <si>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</si>
  <si>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</si>
  <si>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</si>
  <si>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</si>
  <si>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</si>
  <si>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</si>
  <si>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</si>
  <si>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</si>
  <si>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</si>
  <si>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</si>
  <si>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</si>
  <si>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</si>
  <si>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</si>
  <si>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</si>
  <si>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</si>
  <si>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</si>
  <si>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</si>
  <si>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</si>
  <si>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</si>
  <si>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</si>
  <si>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</si>
  <si>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</si>
  <si>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</si>
  <si>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</si>
  <si>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</si>
  <si>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</si>
  <si>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</si>
  <si>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</si>
  <si>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</si>
  <si>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</si>
  <si>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</si>
  <si>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</si>
  <si>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</si>
  <si>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</si>
  <si>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</si>
  <si>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</si>
  <si>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</si>
  <si>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</si>
  <si>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</si>
  <si>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</si>
  <si>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</si>
  <si>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</si>
  <si>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</si>
  <si>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</si>
  <si>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</si>
  <si>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</si>
  <si>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</si>
  <si>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</si>
  <si>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</si>
  <si>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</si>
  <si>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</si>
  <si>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</si>
  <si>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</si>
  <si>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</si>
  <si>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</si>
  <si>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</si>
  <si>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</si>
  <si>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</si>
  <si>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</si>
  <si>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</si>
  <si>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</si>
  <si>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</si>
  <si>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</si>
  <si>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</si>
  <si>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</si>
  <si>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</si>
  <si>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</si>
  <si>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</si>
  <si>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</si>
  <si>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</si>
  <si>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</si>
  <si>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</si>
  <si>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</si>
  <si>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</si>
  <si>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</si>
  <si>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</si>
  <si>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</si>
  <si>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</si>
  <si>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</si>
  <si>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</si>
  <si>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</si>
  <si>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</si>
  <si>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</si>
  <si>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</si>
  <si>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</si>
  <si>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</si>
  <si>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</si>
  <si>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</si>
  <si>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</si>
  <si>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</si>
  <si>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</si>
  <si>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</si>
  <si>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</si>
  <si>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</si>
  <si>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</si>
  <si>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</si>
  <si>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</si>
  <si>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</si>
  <si>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</si>
  <si>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</si>
  <si>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</si>
  <si>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</si>
  <si>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</si>
  <si>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</si>
  <si>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</si>
  <si>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</si>
  <si>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</si>
  <si>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</si>
  <si>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</si>
  <si>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</si>
  <si>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</si>
  <si>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</si>
  <si>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</si>
  <si>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</si>
  <si>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</si>
  <si>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</si>
  <si>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</si>
  <si>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</si>
  <si>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</si>
  <si>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</si>
  <si>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</si>
  <si>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</si>
  <si>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</si>
  <si>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</si>
  <si>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</si>
  <si>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</si>
  <si>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</si>
  <si>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</si>
  <si>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</si>
  <si>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</si>
  <si>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</si>
  <si>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</si>
  <si>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</si>
  <si>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</si>
  <si>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</si>
  <si>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</si>
  <si>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</si>
  <si>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</si>
  <si>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</si>
  <si>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</si>
  <si>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</si>
  <si>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</si>
  <si>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</si>
  <si>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</si>
  <si>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</si>
  <si>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</si>
  <si>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</si>
  <si>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</si>
  <si>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</si>
  <si>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</si>
  <si>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</si>
  <si>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</si>
  <si>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</si>
  <si>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</si>
  <si>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</si>
  <si>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</si>
  <si>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</si>
  <si>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</si>
  <si>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</si>
  <si>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</si>
  <si>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</si>
  <si>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</si>
  <si>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</si>
  <si>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</si>
  <si>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</si>
  <si>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</si>
  <si>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</si>
  <si>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</si>
  <si>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</si>
  <si>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</si>
  <si>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</si>
  <si>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</si>
  <si>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</si>
  <si>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</si>
  <si>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</si>
  <si>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</si>
  <si>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</si>
  <si>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</si>
  <si>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</si>
  <si>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</si>
  <si>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</si>
  <si>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</si>
  <si>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</si>
  <si>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</si>
  <si>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</si>
  <si>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</si>
  <si>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</si>
  <si>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</si>
  <si>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</si>
  <si>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</si>
  <si>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</si>
  <si>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</si>
  <si>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</si>
  <si>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</si>
  <si>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</si>
  <si>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</si>
  <si>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</si>
  <si>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</si>
  <si>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</si>
  <si>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</si>
  <si>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</si>
  <si>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</si>
  <si>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</si>
  <si>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</si>
  <si>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</si>
  <si>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</si>
  <si>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</si>
  <si>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</si>
  <si>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</si>
  <si>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</si>
  <si>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</si>
  <si>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</si>
  <si>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</si>
  <si>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</si>
  <si>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</si>
  <si>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</si>
  <si>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</si>
  <si>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</si>
  <si>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</si>
  <si>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</si>
  <si>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</si>
  <si>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</si>
  <si>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</si>
  <si>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</si>
  <si>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</si>
  <si>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</si>
  <si>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</si>
  <si>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</si>
  <si>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</si>
  <si>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</si>
  <si>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</si>
  <si>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</si>
  <si>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</si>
  <si>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</si>
  <si>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</si>
  <si>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</si>
  <si>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</si>
  <si>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</si>
  <si>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</si>
  <si>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</si>
  <si>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</si>
  <si>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</si>
  <si>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</si>
  <si>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</si>
  <si>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</si>
  <si>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</si>
  <si>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</si>
  <si>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</si>
  <si>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</si>
  <si>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</si>
  <si>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</si>
  <si>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</si>
  <si>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</si>
  <si>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</si>
  <si>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</si>
  <si>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</si>
  <si>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</si>
  <si>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</si>
  <si>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</si>
  <si>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</si>
  <si>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</si>
  <si>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</si>
  <si>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</si>
  <si>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</si>
  <si>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</si>
  <si>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</si>
  <si>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</si>
  <si>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</si>
  <si>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</si>
  <si>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</si>
  <si>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</si>
  <si>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</si>
  <si>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</si>
  <si>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</si>
  <si>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</si>
  <si>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</si>
  <si>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</si>
  <si>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</si>
  <si>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</si>
  <si>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</si>
  <si>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</si>
  <si>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</si>
  <si>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</si>
  <si>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</si>
  <si>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</si>
  <si>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</si>
  <si>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</si>
  <si>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</si>
  <si>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</si>
  <si>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</si>
  <si>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</si>
  <si>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</si>
  <si>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</si>
  <si>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</si>
  <si>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</si>
  <si>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</si>
  <si>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</si>
  <si>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</si>
  <si>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</si>
  <si>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</si>
  <si>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</si>
  <si>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</si>
  <si>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</si>
  <si>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</si>
  <si>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</si>
  <si>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</si>
  <si>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</si>
  <si>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</si>
  <si>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</si>
  <si>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</si>
  <si>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</si>
  <si>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</si>
  <si>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</si>
  <si>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</si>
  <si>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</si>
  <si>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</si>
  <si>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</si>
  <si>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</si>
  <si>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</si>
  <si>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</si>
  <si>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</si>
  <si>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</si>
  <si>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</si>
  <si>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</si>
  <si>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</si>
  <si>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</si>
  <si>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</si>
  <si>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</si>
  <si>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</si>
  <si>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</si>
  <si>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</si>
  <si>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</si>
  <si>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</si>
  <si>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</si>
  <si>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</si>
  <si>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</si>
  <si>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</si>
  <si>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</si>
  <si>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</si>
  <si>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</si>
  <si>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</si>
  <si>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</si>
  <si>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</si>
  <si>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</si>
  <si>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</si>
  <si>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</si>
  <si>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</si>
  <si>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</si>
  <si>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</si>
  <si>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</si>
  <si>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</si>
  <si>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</si>
  <si>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</si>
  <si>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</si>
  <si>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</si>
  <si>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</si>
  <si>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</si>
  <si>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</si>
  <si>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</si>
  <si>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</si>
  <si>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</si>
  <si>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</si>
  <si>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</si>
  <si>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</si>
  <si>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</si>
  <si>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</si>
  <si>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</si>
  <si>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</si>
  <si>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</si>
  <si>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</si>
  <si>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</si>
  <si>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</si>
  <si>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</si>
  <si>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</si>
  <si>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</si>
  <si>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</si>
  <si>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</si>
  <si>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</si>
  <si>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</si>
  <si>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</si>
  <si>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</si>
  <si>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</si>
  <si>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</si>
  <si>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</si>
  <si>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</si>
  <si>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</si>
  <si>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</si>
  <si>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</si>
  <si>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</si>
  <si>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</si>
  <si>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</si>
  <si>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</si>
  <si>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</si>
  <si>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</si>
  <si>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</si>
  <si>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</si>
  <si>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</si>
  <si>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</si>
  <si>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</si>
  <si>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</si>
  <si>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</si>
  <si>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</si>
  <si>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</si>
  <si>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</si>
  <si>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</si>
  <si>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</si>
  <si>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</si>
  <si>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</si>
  <si>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</si>
  <si>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</si>
  <si>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</si>
  <si>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</si>
  <si>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</si>
  <si>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</si>
  <si>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</si>
  <si>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</si>
  <si>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</si>
  <si>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</si>
  <si>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</si>
  <si>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</si>
  <si>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</si>
  <si>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</si>
  <si>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</si>
  <si>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</si>
  <si>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</si>
  <si>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</si>
  <si>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</si>
  <si>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</si>
  <si>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</si>
  <si>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</si>
  <si>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</si>
  <si>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</si>
  <si>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</si>
  <si>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</si>
  <si>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</si>
  <si>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</si>
  <si>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</si>
  <si>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</si>
  <si>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</si>
  <si>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</si>
  <si>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</si>
  <si>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</si>
  <si>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</si>
  <si>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</si>
  <si>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</si>
  <si>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</si>
  <si>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</si>
  <si>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</si>
  <si>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</si>
  <si>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</si>
  <si>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</si>
  <si>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</si>
  <si>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</si>
  <si>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</si>
  <si>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</si>
  <si>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</si>
  <si>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</si>
  <si>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</si>
  <si>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</si>
  <si>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</si>
  <si>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</si>
  <si>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</si>
  <si>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</si>
  <si>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</si>
  <si>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</si>
  <si>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</si>
  <si>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</si>
  <si>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</si>
  <si>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</si>
  <si>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</si>
  <si>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</si>
  <si>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</si>
  <si>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</si>
  <si>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</si>
  <si>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</si>
  <si>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</si>
  <si>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</si>
  <si>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</si>
  <si>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</si>
  <si>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</si>
  <si>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</si>
  <si>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</si>
  <si>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</si>
  <si>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</si>
  <si>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</si>
  <si>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</si>
  <si>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</si>
  <si>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</si>
  <si>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</si>
  <si>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</si>
  <si>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</si>
  <si>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</si>
  <si>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</si>
  <si>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</si>
  <si>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</si>
  <si>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</si>
  <si>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</si>
  <si>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</si>
  <si>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</si>
  <si>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</si>
  <si>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</si>
  <si>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</si>
  <si>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</si>
  <si>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</si>
  <si>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</si>
  <si>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</si>
  <si>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</si>
  <si>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</si>
  <si>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</si>
  <si>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</si>
  <si>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</si>
  <si>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</si>
  <si>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</si>
  <si>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</si>
  <si>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</si>
  <si>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</si>
  <si>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</si>
  <si>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</si>
  <si>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</si>
  <si>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</si>
  <si>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</si>
  <si>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</si>
  <si>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</si>
  <si>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</si>
  <si>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</si>
  <si>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</si>
  <si>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</si>
  <si>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</si>
  <si>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</si>
  <si>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</si>
  <si>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</si>
  <si>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</si>
  <si>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</si>
  <si>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</si>
  <si>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</si>
  <si>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</si>
  <si>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</si>
  <si>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</si>
  <si>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</si>
  <si>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</si>
  <si>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</si>
  <si>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</si>
  <si>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</si>
  <si>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</si>
  <si>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</si>
  <si>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</si>
  <si>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</si>
  <si>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</si>
  <si>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</si>
  <si>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</si>
  <si>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</si>
  <si>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</si>
  <si>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</si>
  <si>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</si>
  <si>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</si>
  <si>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</si>
  <si>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</si>
  <si>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</si>
  <si>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</si>
  <si>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</si>
  <si>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</si>
  <si>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</si>
  <si>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</si>
  <si>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</si>
  <si>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</si>
  <si>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</si>
  <si>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</si>
  <si>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</si>
  <si>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</si>
  <si>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</si>
  <si>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</si>
  <si>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</si>
  <si>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</si>
  <si>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</si>
  <si>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</si>
  <si>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</si>
  <si>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</si>
  <si>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</si>
  <si>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</si>
  <si>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</si>
  <si>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</si>
  <si>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</si>
  <si>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</si>
  <si>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</si>
  <si>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</si>
  <si>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</si>
  <si>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</si>
  <si>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</si>
  <si>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</si>
  <si>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</si>
  <si>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</si>
  <si>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</si>
  <si>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</si>
  <si>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</si>
  <si>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</si>
  <si>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</si>
  <si>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</si>
  <si>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</si>
  <si>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</si>
  <si>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</si>
  <si>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</si>
  <si>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</si>
  <si>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</si>
  <si>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</si>
  <si>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</si>
  <si>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</si>
  <si>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</si>
  <si>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</si>
  <si>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</si>
  <si>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</si>
  <si>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</si>
  <si>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</si>
  <si>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</si>
  <si>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</si>
  <si>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</si>
  <si>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</si>
  <si>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</si>
  <si>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</si>
  <si>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</si>
  <si>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</si>
  <si>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</si>
  <si>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</si>
  <si>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</si>
  <si>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</si>
  <si>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</si>
  <si>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</si>
  <si>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</si>
  <si>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</si>
  <si>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</si>
  <si>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</si>
  <si>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</si>
  <si>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</si>
  <si>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</si>
  <si>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</si>
  <si>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</si>
  <si>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</si>
  <si>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</si>
  <si>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</si>
  <si>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</si>
  <si>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</si>
  <si>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</si>
  <si>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</si>
  <si>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</si>
  <si>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</si>
  <si>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</si>
  <si>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</si>
  <si>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</si>
  <si>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</si>
  <si>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</si>
  <si>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</si>
  <si>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</si>
  <si>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</si>
  <si>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</si>
  <si>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</si>
  <si>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</si>
  <si>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</si>
  <si>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</si>
  <si>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</si>
  <si>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</si>
  <si>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</si>
  <si>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</si>
  <si>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</si>
  <si>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</si>
  <si>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</si>
  <si>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</si>
  <si>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</si>
  <si>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</si>
  <si>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</si>
  <si>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</si>
  <si>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</si>
  <si>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</si>
  <si>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</si>
  <si>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</si>
  <si>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</si>
  <si>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</si>
  <si>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</si>
  <si>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</si>
  <si>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</si>
  <si>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</si>
  <si>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</si>
  <si>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</si>
  <si>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</si>
  <si>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</si>
  <si>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</si>
  <si>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</si>
  <si>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</si>
  <si>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</si>
  <si>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</si>
  <si>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</si>
  <si>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</si>
  <si>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</si>
  <si>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</si>
  <si>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</si>
  <si>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</si>
  <si>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</si>
  <si>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</si>
  <si>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</si>
  <si>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</si>
  <si>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</si>
  <si>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</si>
  <si>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</si>
  <si>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</si>
  <si>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</si>
  <si>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</si>
  <si>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</si>
  <si>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</si>
  <si>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</si>
  <si>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</si>
  <si>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</si>
  <si>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</si>
  <si>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</si>
  <si>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</si>
  <si>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</si>
  <si>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</si>
  <si>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</si>
  <si>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</si>
  <si>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</si>
  <si>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</si>
  <si>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</si>
  <si>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</si>
  <si>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</si>
  <si>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</si>
  <si>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</si>
  <si>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</si>
  <si>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</si>
  <si>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</si>
  <si>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</si>
  <si>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</si>
  <si>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</si>
  <si>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</si>
  <si>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</si>
  <si>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</si>
  <si>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</si>
  <si>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</si>
  <si>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</si>
  <si>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</si>
  <si>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</si>
  <si>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</si>
  <si>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</si>
  <si>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</si>
  <si>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</si>
  <si>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</si>
  <si>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</si>
  <si>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</si>
  <si>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</si>
  <si>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</si>
  <si>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</si>
  <si>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</si>
  <si>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</si>
  <si>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</si>
  <si>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</si>
  <si>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</si>
  <si>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</si>
  <si>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</si>
  <si>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</si>
  <si>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</si>
  <si>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</si>
  <si>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</si>
  <si>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</si>
  <si>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</si>
  <si>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</si>
  <si>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</si>
  <si>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</si>
  <si>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</si>
  <si>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</si>
  <si>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</si>
  <si>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</si>
  <si>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</si>
  <si>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</si>
  <si>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</si>
  <si>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</si>
  <si>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</si>
  <si>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</si>
  <si>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</si>
  <si>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</si>
  <si>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</si>
  <si>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</si>
  <si>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</si>
  <si>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</si>
  <si>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</si>
  <si>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</si>
  <si>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</si>
  <si>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</si>
  <si>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</si>
  <si>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</si>
  <si>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</si>
  <si>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</si>
  <si>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</si>
  <si>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</si>
  <si>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</si>
  <si>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</si>
  <si>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</si>
  <si>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</si>
  <si>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</si>
  <si>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</si>
  <si>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</si>
  <si>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</si>
  <si>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</si>
  <si>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</si>
  <si>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</si>
  <si>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</si>
  <si>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</si>
  <si>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</si>
  <si>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</si>
  <si>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</si>
  <si>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</si>
  <si>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</si>
  <si>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</si>
  <si>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</si>
  <si>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</si>
  <si>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</si>
  <si>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</si>
  <si>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</si>
  <si>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</si>
  <si>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</si>
  <si>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</si>
  <si>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</si>
  <si>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</si>
  <si>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</si>
  <si>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</si>
  <si>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</si>
  <si>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</si>
  <si>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</si>
  <si>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</si>
  <si>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</si>
  <si>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</si>
  <si>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</si>
  <si>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</si>
  <si>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</si>
  <si>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</si>
  <si>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</si>
  <si>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</si>
  <si>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</si>
  <si>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</si>
  <si>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</si>
  <si>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</si>
  <si>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</si>
  <si>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</si>
  <si>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</si>
  <si>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</si>
  <si>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</si>
  <si>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</si>
  <si>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</si>
  <si>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</si>
  <si>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</si>
  <si>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</si>
  <si>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</si>
  <si>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</si>
  <si>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</si>
  <si>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</si>
  <si>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</si>
  <si>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</si>
  <si>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</si>
  <si>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</si>
  <si>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</si>
  <si>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</si>
  <si>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</si>
  <si>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</si>
  <si>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</si>
  <si>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</si>
  <si>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</si>
  <si>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</si>
  <si>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</si>
  <si>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</si>
  <si>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</si>
  <si>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</si>
  <si>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</si>
  <si>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</si>
  <si>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</si>
  <si>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</si>
  <si>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</si>
  <si>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</si>
  <si>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</si>
  <si>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</si>
  <si>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</si>
  <si>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</si>
  <si>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</si>
  <si>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</si>
  <si>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</si>
  <si>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</si>
  <si>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</si>
  <si>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</si>
  <si>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</si>
  <si>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</si>
  <si>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</si>
  <si>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</si>
  <si>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</si>
  <si>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</si>
  <si>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</si>
  <si>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</si>
  <si>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</si>
  <si>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</si>
  <si>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</si>
  <si>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</si>
  <si>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</si>
  <si>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</si>
  <si>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</si>
  <si>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</si>
  <si>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</si>
  <si>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</si>
  <si>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</si>
  <si>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</si>
  <si>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</si>
  <si>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</si>
  <si>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</si>
  <si>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</si>
  <si>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</si>
  <si>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</si>
  <si>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</si>
  <si>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</si>
  <si>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</si>
  <si>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</si>
  <si>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</si>
  <si>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</si>
  <si>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</si>
  <si>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</si>
  <si>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</si>
  <si>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</si>
  <si>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</si>
  <si>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</si>
  <si>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</si>
  <si>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</si>
  <si>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</si>
  <si>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</si>
  <si>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</si>
  <si>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</si>
  <si>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</si>
  <si>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</si>
  <si>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</si>
  <si>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</si>
  <si>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</si>
  <si>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</si>
  <si>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</si>
  <si>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</si>
  <si>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</si>
  <si>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</si>
  <si>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</si>
  <si>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</si>
  <si>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</si>
  <si>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</si>
  <si>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</si>
  <si>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</si>
  <si>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</si>
  <si>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</si>
  <si>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</si>
  <si>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</si>
  <si>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</si>
  <si>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</si>
  <si>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</si>
  <si>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</si>
  <si>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</si>
  <si>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</si>
  <si>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</si>
  <si>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</si>
  <si>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</si>
  <si>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</si>
  <si>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</si>
  <si>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</si>
  <si>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</si>
  <si>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</si>
  <si>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</si>
  <si>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</si>
  <si>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</si>
  <si>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</si>
  <si>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</si>
  <si>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</si>
  <si>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</si>
  <si>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</si>
  <si>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</si>
  <si>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</si>
  <si>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</si>
  <si>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</si>
  <si>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</si>
  <si>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</si>
  <si>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</si>
  <si>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</si>
  <si>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</si>
  <si>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</si>
  <si>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</si>
  <si>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</si>
  <si>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</si>
  <si>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</si>
  <si>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</si>
  <si>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</si>
  <si>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</si>
  <si>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</si>
  <si>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</si>
  <si>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</si>
  <si>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</si>
  <si>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</si>
  <si>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</si>
  <si>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</si>
  <si>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</si>
  <si>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</si>
  <si>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</si>
  <si>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</si>
  <si>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</si>
  <si>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</si>
  <si>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</si>
  <si>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</si>
  <si>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</si>
  <si>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</si>
  <si>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</si>
  <si>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</si>
  <si>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</si>
  <si>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</si>
  <si>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</si>
  <si>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</si>
  <si>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</si>
  <si>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</si>
  <si>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</si>
  <si>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</si>
  <si>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</si>
  <si>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</si>
  <si>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</si>
  <si>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</si>
  <si>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</si>
  <si>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</si>
  <si>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</si>
  <si>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</si>
  <si>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</si>
  <si>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</si>
  <si>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</si>
  <si>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</si>
  <si>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</si>
  <si>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</si>
  <si>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</si>
  <si>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</si>
  <si>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</si>
  <si>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</si>
  <si>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</si>
  <si>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</si>
  <si>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</si>
  <si>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</si>
  <si>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</si>
  <si>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</si>
  <si>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</si>
  <si>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</si>
  <si>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</si>
  <si>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</si>
  <si>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</si>
  <si>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</si>
  <si>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</si>
  <si>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</si>
  <si>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</si>
  <si>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</si>
  <si>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</si>
  <si>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</si>
  <si>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</si>
  <si>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</si>
  <si>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</si>
  <si>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</si>
  <si>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</si>
  <si>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</si>
  <si>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</si>
  <si>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</si>
  <si>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</si>
  <si>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</si>
  <si>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</si>
  <si>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</si>
  <si>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</si>
  <si>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</si>
  <si>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</si>
  <si>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</si>
  <si>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</si>
  <si>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</si>
  <si>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</si>
  <si>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</si>
  <si>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</si>
  <si>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</si>
  <si>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</si>
  <si>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</si>
  <si>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</si>
  <si>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</si>
  <si>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</si>
  <si>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</si>
  <si>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</si>
  <si>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</si>
  <si>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</si>
  <si>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</si>
  <si>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</si>
  <si>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</si>
  <si>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</si>
  <si>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</si>
  <si>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</si>
  <si>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</si>
  <si>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</si>
  <si>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</si>
  <si>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</si>
  <si>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</si>
  <si>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</si>
  <si>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</si>
  <si>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</si>
  <si>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</si>
  <si>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</si>
  <si>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</si>
  <si>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</si>
  <si>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</si>
  <si>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</si>
  <si>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</si>
  <si>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</si>
  <si>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</si>
  <si>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</si>
  <si>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</si>
  <si>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</si>
  <si>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</si>
  <si>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</si>
  <si>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</si>
  <si>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</si>
  <si>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</si>
  <si>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</si>
  <si>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</si>
  <si>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</si>
  <si>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</si>
  <si>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</si>
  <si>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</si>
  <si>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</si>
  <si>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</si>
  <si>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</si>
  <si>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</si>
  <si>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</si>
  <si>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</si>
  <si>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</si>
  <si>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</si>
  <si>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</si>
  <si>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</si>
  <si>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</si>
  <si>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</si>
  <si>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</si>
  <si>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</si>
  <si>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</si>
  <si>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</si>
  <si>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</si>
  <si>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</si>
  <si>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</si>
  <si>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</si>
  <si>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</si>
  <si>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</si>
  <si>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</si>
  <si>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</si>
  <si>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</si>
  <si>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</si>
  <si>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</si>
  <si>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</si>
  <si>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</si>
  <si>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</si>
  <si>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</si>
  <si>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</si>
  <si>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</si>
  <si>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</si>
  <si>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</si>
  <si>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</si>
  <si>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</si>
  <si>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</si>
  <si>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</si>
  <si>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</si>
  <si>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</si>
  <si>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</si>
  <si>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</si>
  <si>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</si>
  <si>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</si>
  <si>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</si>
  <si>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</si>
  <si>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</si>
  <si>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</si>
  <si>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</si>
  <si>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</si>
  <si>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</si>
  <si>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</si>
  <si>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</si>
  <si>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</si>
  <si>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</si>
  <si>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</si>
  <si>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</si>
  <si>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</si>
  <si>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</si>
  <si>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</si>
  <si>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</si>
  <si>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</si>
  <si>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</si>
  <si>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</si>
  <si>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</si>
  <si>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</si>
  <si>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</si>
  <si>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</si>
  <si>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</si>
  <si>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</si>
  <si>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</si>
  <si>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</si>
  <si>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</si>
  <si>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</si>
  <si>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</si>
  <si>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</si>
  <si>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</si>
  <si>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</si>
  <si>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</si>
  <si>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</si>
  <si>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</si>
  <si>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</si>
  <si>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</si>
  <si>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</si>
  <si>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</si>
  <si>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</si>
  <si>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</si>
  <si>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</si>
  <si>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</si>
  <si>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</si>
  <si>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</si>
  <si>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</si>
  <si>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</si>
  <si>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</si>
  <si>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</si>
  <si>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</si>
  <si>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</si>
  <si>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</si>
  <si>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</si>
  <si>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</si>
  <si>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</si>
  <si>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</si>
  <si>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</si>
  <si>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</si>
  <si>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</si>
  <si>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</si>
  <si>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</si>
  <si>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</si>
  <si>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</si>
  <si>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</si>
  <si>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</si>
  <si>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</si>
  <si>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</si>
  <si>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</si>
  <si>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</si>
  <si>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</si>
  <si>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</si>
  <si>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</si>
  <si>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</si>
  <si>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</si>
  <si>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</si>
  <si>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</si>
  <si>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</si>
  <si>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</si>
  <si>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</si>
  <si>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</si>
  <si>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</si>
  <si>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</si>
  <si>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</si>
  <si>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</si>
  <si>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</si>
  <si>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</si>
  <si>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</si>
  <si>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</si>
  <si>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</si>
  <si>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</si>
  <si>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</si>
  <si>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</si>
  <si>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</si>
  <si>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</si>
  <si>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</si>
  <si>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</si>
  <si>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</si>
  <si>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</si>
  <si>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</si>
  <si>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</si>
  <si>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</si>
  <si>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</si>
  <si>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</si>
  <si>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</si>
  <si>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</si>
  <si>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</si>
  <si>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</si>
  <si>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</si>
  <si>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</si>
  <si>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</si>
  <si>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</si>
  <si>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</si>
  <si>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</si>
  <si>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</si>
  <si>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</si>
  <si>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</si>
  <si>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</si>
  <si>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</si>
  <si>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</si>
  <si>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</si>
  <si>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</si>
  <si>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</si>
  <si>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</si>
  <si>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</si>
  <si>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</si>
  <si>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</si>
  <si>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</si>
  <si>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</si>
  <si>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</si>
  <si>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</si>
  <si>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</si>
  <si>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</si>
  <si>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</si>
  <si>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</si>
  <si>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</si>
  <si>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</si>
  <si>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</si>
  <si>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</si>
  <si>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</si>
  <si>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</si>
  <si>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</si>
  <si>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</si>
  <si>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</si>
  <si>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</si>
  <si>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</si>
  <si>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</si>
  <si>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</si>
  <si>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</si>
  <si>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</si>
  <si>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</si>
  <si>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</si>
  <si>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</si>
  <si>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</si>
  <si>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</si>
  <si>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</si>
  <si>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</si>
  <si>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</si>
  <si>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</si>
  <si>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</si>
  <si>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</si>
  <si>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</si>
  <si>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</si>
  <si>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</si>
  <si>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</si>
  <si>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</si>
  <si>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</si>
  <si>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</si>
  <si>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</si>
  <si>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</si>
  <si>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</si>
  <si>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</si>
  <si>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</si>
  <si>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</si>
  <si>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</si>
  <si>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</si>
  <si>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</si>
  <si>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</si>
  <si>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</si>
  <si>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</si>
  <si>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</si>
  <si>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</si>
  <si>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</si>
  <si>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</si>
  <si>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</si>
  <si>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</si>
  <si>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</si>
  <si>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</si>
  <si>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</si>
  <si>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</si>
  <si>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</si>
  <si>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</si>
  <si>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</si>
  <si>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</si>
  <si>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</si>
  <si>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</si>
  <si>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</si>
  <si>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</si>
  <si>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</si>
  <si>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</si>
  <si>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</si>
  <si>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</si>
  <si>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</si>
  <si>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</si>
  <si>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</si>
  <si>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</si>
  <si>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</si>
  <si>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</si>
  <si>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</si>
  <si>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</si>
  <si>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</si>
  <si>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</si>
  <si>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</si>
  <si>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</si>
  <si>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</si>
  <si>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</si>
  <si>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</si>
  <si>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</si>
  <si>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</si>
  <si>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</si>
  <si>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</si>
  <si>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</si>
  <si>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</si>
  <si>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</si>
  <si>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</si>
  <si>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</si>
  <si>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</si>
  <si>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</si>
  <si>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</si>
  <si>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</si>
  <si>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</si>
  <si>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</si>
  <si>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</si>
  <si>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</si>
  <si>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</si>
  <si>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</si>
  <si>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</si>
  <si>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</si>
  <si>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</si>
  <si>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</si>
  <si>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</si>
  <si>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</si>
  <si>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</si>
  <si>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</si>
  <si>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</si>
  <si>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</si>
  <si>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</si>
  <si>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</si>
  <si>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</si>
  <si>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</si>
  <si>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</si>
  <si>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</si>
  <si>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</si>
  <si>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</si>
  <si>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</si>
  <si>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</si>
  <si>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</si>
  <si>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</si>
  <si>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</si>
  <si>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</si>
  <si>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</si>
  <si>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</si>
  <si>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</si>
  <si>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</si>
  <si>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</si>
  <si>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</si>
  <si>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</si>
  <si>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</si>
  <si>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</si>
  <si>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</si>
  <si>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</si>
  <si>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</si>
  <si>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</si>
  <si>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</si>
  <si>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</si>
  <si>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</si>
  <si>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</si>
  <si>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</si>
  <si>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</si>
  <si>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</si>
  <si>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</si>
  <si>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</si>
  <si>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</si>
  <si>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</si>
  <si>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</si>
  <si>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</si>
  <si>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</si>
  <si>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</si>
  <si>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</si>
  <si>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</si>
  <si>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</si>
  <si>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</si>
  <si>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</si>
  <si>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</si>
  <si>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</si>
  <si>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</si>
  <si>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</si>
  <si>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</si>
  <si>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</si>
  <si>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</si>
  <si>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</si>
  <si>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</si>
  <si>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</si>
  <si>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</si>
  <si>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</si>
  <si>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</si>
  <si>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</si>
  <si>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</si>
  <si>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</si>
  <si>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</si>
  <si>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</si>
  <si>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</si>
  <si>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</si>
  <si>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</si>
  <si>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</si>
  <si>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</si>
  <si>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</si>
  <si>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</si>
  <si>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</si>
  <si>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</si>
  <si>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</si>
  <si>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</si>
  <si>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</si>
  <si>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</si>
  <si>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</si>
  <si>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</si>
  <si>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</si>
  <si>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</si>
  <si>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</si>
  <si>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</si>
  <si>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</si>
  <si>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</si>
  <si>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</si>
  <si>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</si>
  <si>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</si>
  <si>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</si>
  <si>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</si>
  <si>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</si>
  <si>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</si>
  <si>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</si>
  <si>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</si>
  <si>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</si>
  <si>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</si>
  <si>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</si>
  <si>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</si>
  <si>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</si>
  <si>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</si>
  <si>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</si>
  <si>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</si>
  <si>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</si>
  <si>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</si>
  <si>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</si>
  <si>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</si>
  <si>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</si>
  <si>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</si>
  <si>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</si>
  <si>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</si>
  <si>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</si>
  <si>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</si>
  <si>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</si>
  <si>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</si>
  <si>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</si>
  <si>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</si>
  <si>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</si>
  <si>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</si>
  <si>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</si>
  <si>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</si>
  <si>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</si>
  <si>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</si>
  <si>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</si>
  <si>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</si>
  <si>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</si>
  <si>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</si>
  <si>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</si>
  <si>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</si>
  <si>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</si>
  <si>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</si>
  <si>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</si>
  <si>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</si>
  <si>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</si>
  <si>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</si>
  <si>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</si>
  <si>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</si>
  <si>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</si>
  <si>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</si>
  <si>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</si>
  <si>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</si>
  <si>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</si>
  <si>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</si>
  <si>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</si>
  <si>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</si>
  <si>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</si>
  <si>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</si>
  <si>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</si>
  <si>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</si>
  <si>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</si>
  <si>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</si>
  <si>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</si>
  <si>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</si>
  <si>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</si>
  <si>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</si>
  <si>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</si>
  <si>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</si>
  <si>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</si>
  <si>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</si>
  <si>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</si>
  <si>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</si>
  <si>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</si>
  <si>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</si>
  <si>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</si>
  <si>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</si>
  <si>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</si>
  <si>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</si>
  <si>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</si>
  <si>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</si>
  <si>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</si>
  <si>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</si>
  <si>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</si>
  <si>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</si>
  <si>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</si>
  <si>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</si>
  <si>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</si>
  <si>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</si>
  <si>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</si>
  <si>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</si>
  <si>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</si>
  <si>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</si>
  <si>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</si>
  <si>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</si>
  <si>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</si>
  <si>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</si>
  <si>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</si>
  <si>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</si>
  <si>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</si>
  <si>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</si>
  <si>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</si>
  <si>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</si>
  <si>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</si>
  <si>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</si>
  <si>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</si>
  <si>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</si>
  <si>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</si>
  <si>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</si>
  <si>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</si>
  <si>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</si>
  <si>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</si>
  <si>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</si>
  <si>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</si>
  <si>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</si>
  <si>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</si>
  <si>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</si>
  <si>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</si>
  <si>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</si>
  <si>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</si>
  <si>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</si>
  <si>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</si>
  <si>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</si>
  <si>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</si>
  <si>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</si>
  <si>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</si>
  <si>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</si>
  <si>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</si>
  <si>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</si>
  <si>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</si>
  <si>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</si>
  <si>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</si>
  <si>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</si>
  <si>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</si>
  <si>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</si>
  <si>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</si>
  <si>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</si>
  <si>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</si>
  <si>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</si>
  <si>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</si>
  <si>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</si>
  <si>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</si>
  <si>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</si>
  <si>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</si>
  <si>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</si>
  <si>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</si>
  <si>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</si>
  <si>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</si>
  <si>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</si>
  <si>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</si>
  <si>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</si>
  <si>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</si>
  <si>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</si>
  <si>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</si>
  <si>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</si>
  <si>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</si>
  <si>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</si>
  <si>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</si>
  <si>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</si>
  <si>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</si>
  <si>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</si>
  <si>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</si>
  <si>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</si>
  <si>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</si>
  <si>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</si>
  <si>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</si>
  <si>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</si>
  <si>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</si>
  <si>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</si>
  <si>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</si>
  <si>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</si>
  <si>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</si>
  <si>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</si>
  <si>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</si>
  <si>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</si>
  <si>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</si>
  <si>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</si>
  <si>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</si>
  <si>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</si>
  <si>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</si>
  <si>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</si>
  <si>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</si>
  <si>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</si>
  <si>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</si>
  <si>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</si>
  <si>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</si>
  <si>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</si>
  <si>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</si>
  <si>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</si>
  <si>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</si>
  <si>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</si>
  <si>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</si>
  <si>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</si>
  <si>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</si>
  <si>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</si>
  <si>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</si>
  <si>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</si>
  <si>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</si>
  <si>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</si>
  <si>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</si>
  <si>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</si>
  <si>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</si>
  <si>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</si>
  <si>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</si>
  <si>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</si>
  <si>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</si>
  <si>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</si>
  <si>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</si>
  <si>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</si>
  <si>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</si>
  <si>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</si>
  <si>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</si>
  <si>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</si>
  <si>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</si>
  <si>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</si>
  <si>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</si>
  <si>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</si>
  <si>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</si>
  <si>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</si>
  <si>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</si>
  <si>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</si>
  <si>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</si>
  <si>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</si>
  <si>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</si>
  <si>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</si>
  <si>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</si>
  <si>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</si>
  <si>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</si>
  <si>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</si>
  <si>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</si>
  <si>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</si>
  <si>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</si>
  <si>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</si>
  <si>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</si>
  <si>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</si>
  <si>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</si>
  <si>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</si>
  <si>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</si>
  <si>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</si>
  <si>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</si>
  <si>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</si>
  <si>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</si>
  <si>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</si>
  <si>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</si>
  <si>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</si>
  <si>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</si>
  <si>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</si>
  <si>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</si>
  <si>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</si>
  <si>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</si>
  <si>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</si>
  <si>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</si>
  <si>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</si>
  <si>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</si>
  <si>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</si>
  <si>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</si>
  <si>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</si>
  <si>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</si>
  <si>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</si>
  <si>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</si>
  <si>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</si>
  <si>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</si>
  <si>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</si>
  <si>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</si>
  <si>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</si>
  <si>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</si>
  <si>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</si>
  <si>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</si>
  <si>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</si>
  <si>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</si>
  <si>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</si>
  <si>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</si>
  <si>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</si>
  <si>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</si>
  <si>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</si>
  <si>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</si>
  <si>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</si>
  <si>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</si>
  <si>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</si>
  <si>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</si>
  <si>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</si>
  <si>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</si>
  <si>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</si>
  <si>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</si>
  <si>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</si>
  <si>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</si>
  <si>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</si>
  <si>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</si>
  <si>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</si>
  <si>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</si>
  <si>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</si>
  <si>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</si>
  <si>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</si>
  <si>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</si>
  <si>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</si>
  <si>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</si>
  <si>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</si>
  <si>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</si>
  <si>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</si>
  <si>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</si>
  <si>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</si>
  <si>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</si>
  <si>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</si>
  <si>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</si>
  <si>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</si>
  <si>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</si>
  <si>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</si>
  <si>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</si>
  <si>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</si>
  <si>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</si>
  <si>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</si>
  <si>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</si>
  <si>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</si>
  <si>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</si>
  <si>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</si>
  <si>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</si>
  <si>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</si>
  <si>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</si>
  <si>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</si>
  <si>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</si>
  <si>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</si>
  <si>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</si>
  <si>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</si>
  <si>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</si>
  <si>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</si>
  <si>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</si>
  <si>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</si>
  <si>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</si>
  <si>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</si>
  <si>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</si>
  <si>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</si>
  <si>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</si>
  <si>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</si>
  <si>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</si>
  <si>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</si>
  <si>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</si>
  <si>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</si>
  <si>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</si>
  <si>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</si>
  <si>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</si>
  <si>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</si>
  <si>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</si>
  <si>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</si>
  <si>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</si>
  <si>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</si>
  <si>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</si>
  <si>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</si>
  <si>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</si>
  <si>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</si>
  <si>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</si>
  <si>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</si>
  <si>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</si>
  <si>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</si>
  <si>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</si>
  <si>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</si>
  <si>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</si>
  <si>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</si>
  <si>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</si>
  <si>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</si>
  <si>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</si>
  <si>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</si>
  <si>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</si>
  <si>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</si>
  <si>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</si>
  <si>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</si>
  <si>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</si>
  <si>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</si>
  <si>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</si>
  <si>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</si>
  <si>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</si>
  <si>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</si>
  <si>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</si>
  <si>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</si>
  <si>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</si>
  <si>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</si>
  <si>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</si>
  <si>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</si>
  <si>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</si>
  <si>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</si>
  <si>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</si>
  <si>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</si>
  <si>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</si>
  <si>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</si>
  <si>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</si>
  <si>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</si>
  <si>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</si>
  <si>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</si>
  <si>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</si>
  <si>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</si>
  <si>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</si>
  <si>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</si>
  <si>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</si>
  <si>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</si>
  <si>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</si>
  <si>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</si>
  <si>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</si>
  <si>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</si>
  <si>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</si>
  <si>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</si>
  <si>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</si>
  <si>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</si>
  <si>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</si>
  <si>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</si>
  <si>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</si>
  <si>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</si>
  <si>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</si>
  <si>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</si>
  <si>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</si>
  <si>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</si>
  <si>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</si>
  <si>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</si>
  <si>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</si>
  <si>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</si>
  <si>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</si>
  <si>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</si>
  <si>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</si>
  <si>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</si>
  <si>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</si>
  <si>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</si>
  <si>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</si>
  <si>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</si>
  <si>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</si>
  <si>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</si>
  <si>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</si>
  <si>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</si>
  <si>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</si>
  <si>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</si>
  <si>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</si>
  <si>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</si>
  <si>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</si>
  <si>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</si>
  <si>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</si>
  <si>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</si>
  <si>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</si>
  <si>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</si>
  <si>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</si>
  <si>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</si>
  <si>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</si>
  <si>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</si>
  <si>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</si>
  <si>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</si>
  <si>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</si>
  <si>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</si>
  <si>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</si>
  <si>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</si>
  <si>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</si>
  <si>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</si>
  <si>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</si>
  <si>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</si>
  <si>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</si>
  <si>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</si>
  <si>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</si>
  <si>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</si>
  <si>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</si>
  <si>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</si>
  <si>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</si>
  <si>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</si>
  <si>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</si>
  <si>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</si>
  <si>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</si>
  <si>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</si>
  <si>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</si>
  <si>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</si>
  <si>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</si>
  <si>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</si>
  <si>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</si>
  <si>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</si>
  <si>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</si>
  <si>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</si>
  <si>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</si>
  <si>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</si>
  <si>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</si>
  <si>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</si>
  <si>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</si>
  <si>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</si>
  <si>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</si>
  <si>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</si>
  <si>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</si>
  <si>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</si>
  <si>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</si>
  <si>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</si>
  <si>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</si>
  <si>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</si>
  <si>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</si>
  <si>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</si>
  <si>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</si>
  <si>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</si>
  <si>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</si>
  <si>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</si>
  <si>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</si>
  <si>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</si>
  <si>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</si>
  <si>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</si>
  <si>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</si>
  <si>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</si>
  <si>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</si>
  <si>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</si>
  <si>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</si>
  <si>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</si>
  <si>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</si>
  <si>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</si>
  <si>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</si>
  <si>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</si>
  <si>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</si>
  <si>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</si>
  <si>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</si>
  <si>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</si>
  <si>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</si>
  <si>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</si>
  <si>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</si>
  <si>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</si>
  <si>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</si>
  <si>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</si>
  <si>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</si>
  <si>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</si>
  <si>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</si>
  <si>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</si>
  <si>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</si>
  <si>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</si>
  <si>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</si>
  <si>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</si>
  <si>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</si>
  <si>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</si>
  <si>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</si>
  <si>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</si>
  <si>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</si>
  <si>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</si>
  <si>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</si>
  <si>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</si>
  <si>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</si>
  <si>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</si>
  <si>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</si>
  <si>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</si>
  <si>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</si>
  <si>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</si>
  <si>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</si>
  <si>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</si>
  <si>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</si>
  <si>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</si>
  <si>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</si>
  <si>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</si>
  <si>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</si>
  <si>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</si>
  <si>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</si>
  <si>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</si>
  <si>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</si>
  <si>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</si>
  <si>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</si>
  <si>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</si>
  <si>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</si>
  <si>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</si>
  <si>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</si>
  <si>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</si>
  <si>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</si>
  <si>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</si>
  <si>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</si>
  <si>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</si>
  <si>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</si>
  <si>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</si>
  <si>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</si>
  <si>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</si>
  <si>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</si>
  <si>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</si>
  <si>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</si>
  <si>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</si>
  <si>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</si>
  <si>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</si>
  <si>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</si>
  <si>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</si>
  <si>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</si>
  <si>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</si>
  <si>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</si>
  <si>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</si>
  <si>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</si>
  <si>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</si>
  <si>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</si>
  <si>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</si>
  <si>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</si>
  <si>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</si>
  <si>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</si>
  <si>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</si>
  <si>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</si>
  <si>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</si>
  <si>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</si>
  <si>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</si>
  <si>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</si>
  <si>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</si>
  <si>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</si>
  <si>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</si>
  <si>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</si>
  <si>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</si>
  <si>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</si>
  <si>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</si>
  <si>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</si>
  <si>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</si>
  <si>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</si>
  <si>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</si>
  <si>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</si>
  <si>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</si>
  <si>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</si>
  <si>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</si>
  <si>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</si>
  <si>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</si>
  <si>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</si>
  <si>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</si>
  <si>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</si>
  <si>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</si>
  <si>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</si>
  <si>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</si>
  <si>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</si>
  <si>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</si>
  <si>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</si>
  <si>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</si>
  <si>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</si>
  <si>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</si>
  <si>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</si>
  <si>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</si>
  <si>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</si>
  <si>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</si>
  <si>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</si>
  <si>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</si>
  <si>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</si>
  <si>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</si>
  <si>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</si>
  <si>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</si>
  <si>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</si>
  <si>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</si>
  <si>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</si>
  <si>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</si>
  <si>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</si>
  <si>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</si>
  <si>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</si>
  <si>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</si>
  <si>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</si>
  <si>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</si>
  <si>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</si>
  <si>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</si>
  <si>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</si>
  <si>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</si>
  <si>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</si>
  <si>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</si>
  <si>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</si>
  <si>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</si>
  <si>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</si>
  <si>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</si>
  <si>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</si>
  <si>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</si>
  <si>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</si>
  <si>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</si>
  <si>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</si>
  <si>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</si>
  <si>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</si>
  <si>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</si>
  <si>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</si>
  <si>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</si>
  <si>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</si>
  <si>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</si>
  <si>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</si>
  <si>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</si>
  <si>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</si>
  <si>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</si>
  <si>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</si>
  <si>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</si>
  <si>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</si>
  <si>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</si>
  <si>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</si>
  <si>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</si>
  <si>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</si>
  <si>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</si>
  <si>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</si>
  <si>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</si>
  <si>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</si>
  <si>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</si>
  <si>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</si>
  <si>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</si>
  <si>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</si>
  <si>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</si>
  <si>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</si>
  <si>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</si>
  <si>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</si>
  <si>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</si>
  <si>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</si>
  <si>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</si>
  <si>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</si>
  <si>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</si>
  <si>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</si>
  <si>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</si>
  <si>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</si>
  <si>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</si>
  <si>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</si>
  <si>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</si>
  <si>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</si>
  <si>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</si>
  <si>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</si>
  <si>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</si>
  <si>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</si>
  <si>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</si>
  <si>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</si>
  <si>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</si>
  <si>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</si>
  <si>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</si>
  <si>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</si>
  <si>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</si>
  <si>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</si>
  <si>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</si>
  <si>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</si>
  <si>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</si>
  <si>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</si>
  <si>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</si>
  <si>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</si>
  <si>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</si>
  <si>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</si>
  <si>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</si>
  <si>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</si>
  <si>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</si>
  <si>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</si>
  <si>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</si>
  <si>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</si>
  <si>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</si>
  <si>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</si>
  <si>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</si>
  <si>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</si>
  <si>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</si>
  <si>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</si>
  <si>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</si>
  <si>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</si>
  <si>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</si>
  <si>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</si>
  <si>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</si>
  <si>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</si>
  <si>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</si>
  <si>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</si>
  <si>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</si>
  <si>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</si>
  <si>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</si>
  <si>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</si>
  <si>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</si>
  <si>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</si>
  <si>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</si>
  <si>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</si>
  <si>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</si>
  <si>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</si>
  <si>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</si>
  <si>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</si>
  <si>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</si>
  <si>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</si>
  <si>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</si>
  <si>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</si>
  <si>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</si>
  <si>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</si>
  <si>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</si>
  <si>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</si>
  <si>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</si>
  <si>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</si>
  <si>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</si>
  <si>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</si>
  <si>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</si>
  <si>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</si>
  <si>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</si>
  <si>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</si>
  <si>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</si>
  <si>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</si>
  <si>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</si>
  <si>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</si>
  <si>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</si>
  <si>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</si>
  <si>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</si>
  <si>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</si>
  <si>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</si>
  <si>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</si>
  <si>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</si>
  <si>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</si>
  <si>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</si>
  <si>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</si>
  <si>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</si>
  <si>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</si>
  <si>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</si>
  <si>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</si>
  <si>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</si>
  <si>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</si>
  <si>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</si>
  <si>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</si>
  <si>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</si>
  <si>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</si>
  <si>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</si>
  <si>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</si>
  <si>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</si>
  <si>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</si>
  <si>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</si>
  <si>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</si>
  <si>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</si>
  <si>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</si>
  <si>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</si>
  <si>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</si>
  <si>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</si>
  <si>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</si>
  <si>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</si>
  <si>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</si>
  <si>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</si>
  <si>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</si>
  <si>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</si>
  <si>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</si>
  <si>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</si>
  <si>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</si>
  <si>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</si>
  <si>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</si>
  <si>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</si>
  <si>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</si>
  <si>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</si>
  <si>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</si>
  <si>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</si>
  <si>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</si>
  <si>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</si>
  <si>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</si>
  <si>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</si>
  <si>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</si>
  <si>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</si>
  <si>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</si>
  <si>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</si>
  <si>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</si>
  <si>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</si>
  <si>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</si>
  <si>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</si>
  <si>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</si>
  <si>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</si>
  <si>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</si>
  <si>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</si>
  <si>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</si>
  <si>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</si>
  <si>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</si>
  <si>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</si>
  <si>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</si>
  <si>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</si>
  <si>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</si>
  <si>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</si>
  <si>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</si>
  <si>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</si>
  <si>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</si>
  <si>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</si>
  <si>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</si>
  <si>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</si>
  <si>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</si>
  <si>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</si>
  <si>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</si>
  <si>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</si>
  <si>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</si>
  <si>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</si>
  <si>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</si>
  <si>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</si>
  <si>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</si>
  <si>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</si>
  <si>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</si>
  <si>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</si>
  <si>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</si>
  <si>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</si>
  <si>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</si>
  <si>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</si>
  <si>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</si>
  <si>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</si>
  <si>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</si>
  <si>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</si>
  <si>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</si>
  <si>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</si>
  <si>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</si>
  <si>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</si>
  <si>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</si>
  <si>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</si>
  <si>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</si>
  <si>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</si>
  <si>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</si>
  <si>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</si>
  <si>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</si>
  <si>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</si>
  <si>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</si>
  <si>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</si>
  <si>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</si>
  <si>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</si>
  <si>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</si>
  <si>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</si>
  <si>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</si>
  <si>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</si>
  <si>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</si>
  <si>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</si>
  <si>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</si>
  <si>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</si>
  <si>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</si>
  <si>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</si>
  <si>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</si>
  <si>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</si>
  <si>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</si>
  <si>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</si>
  <si>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</si>
  <si>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</si>
  <si>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</si>
  <si>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</si>
  <si>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</si>
  <si>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</si>
  <si>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</si>
  <si>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</si>
  <si>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</si>
  <si>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</si>
  <si>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</si>
  <si>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</si>
  <si>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</si>
  <si>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</si>
  <si>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</si>
  <si>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</si>
  <si>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</si>
  <si>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</si>
  <si>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</si>
  <si>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</si>
  <si>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</si>
  <si>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</si>
  <si>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</si>
  <si>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</si>
  <si>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</si>
  <si>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</si>
  <si>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</si>
  <si>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</si>
  <si>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</si>
  <si>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</si>
  <si>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</si>
  <si>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</si>
  <si>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</si>
  <si>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</si>
  <si>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</si>
  <si>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</si>
  <si>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</si>
  <si>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</si>
  <si>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</si>
  <si>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</si>
  <si>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</si>
  <si>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</si>
  <si>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</si>
  <si>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</si>
  <si>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</si>
  <si>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</si>
  <si>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</si>
  <si>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</si>
  <si>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</si>
  <si>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</si>
  <si>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</si>
  <si>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</si>
  <si>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</si>
  <si>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</si>
  <si>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</si>
  <si>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</si>
  <si>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</si>
  <si>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</si>
  <si>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</si>
  <si>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</si>
  <si>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</si>
  <si>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</si>
  <si>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</si>
  <si>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</si>
  <si>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</si>
  <si>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</si>
  <si>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</si>
  <si>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</si>
  <si>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</si>
  <si>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</si>
  <si>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</si>
  <si>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</si>
  <si>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</si>
  <si>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</si>
  <si>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</si>
  <si>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</si>
  <si>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</si>
  <si>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</si>
  <si>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</si>
  <si>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</si>
  <si>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</si>
  <si>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</si>
  <si>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</si>
  <si>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</si>
  <si>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</si>
  <si>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</si>
  <si>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</si>
  <si>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</si>
  <si>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</si>
  <si>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</si>
  <si>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</si>
  <si>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</si>
  <si>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</si>
  <si>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</si>
  <si>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</si>
  <si>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</si>
  <si>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</si>
  <si>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</si>
  <si>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</si>
  <si>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</si>
  <si>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</si>
  <si>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</si>
  <si>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</si>
  <si>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</si>
  <si>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</si>
  <si>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</si>
  <si>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</si>
  <si>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</si>
  <si>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</si>
  <si>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</si>
  <si>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</si>
  <si>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</si>
  <si>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</si>
  <si>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</si>
  <si>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</si>
  <si>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</si>
  <si>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</si>
  <si>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</si>
  <si>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</si>
  <si>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</si>
  <si>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</si>
  <si>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</si>
  <si>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</si>
  <si>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</si>
  <si>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</si>
  <si>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</si>
  <si>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</si>
  <si>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</si>
  <si>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</si>
  <si>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</si>
  <si>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</si>
  <si>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</si>
  <si>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</si>
  <si>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</si>
  <si>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</si>
  <si>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</si>
  <si>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</si>
  <si>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</si>
  <si>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</si>
  <si>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</si>
  <si>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</si>
  <si>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</si>
  <si>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</si>
  <si>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</si>
  <si>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</si>
  <si>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</si>
  <si>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</si>
  <si>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</si>
  <si>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</si>
  <si>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</si>
  <si>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</si>
  <si>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</si>
  <si>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</si>
  <si>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</si>
  <si>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</si>
  <si>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</si>
  <si>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</si>
  <si>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</si>
  <si>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</si>
  <si>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</si>
  <si>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</si>
  <si>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</si>
  <si>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</si>
  <si>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</si>
  <si>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</si>
  <si>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</si>
  <si>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</si>
  <si>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</si>
  <si>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</si>
  <si>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</si>
  <si>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</si>
  <si>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</si>
  <si>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</si>
  <si>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</si>
  <si>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</si>
  <si>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</si>
  <si>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</si>
  <si>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</si>
  <si>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</si>
  <si>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</si>
  <si>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</si>
  <si>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</si>
  <si>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</si>
  <si>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</si>
  <si>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</si>
  <si>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</si>
  <si>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</si>
  <si>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</si>
  <si>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</si>
  <si>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</si>
  <si>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</si>
  <si>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</si>
  <si>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</si>
  <si>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</si>
  <si>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</si>
  <si>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</si>
  <si>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</si>
  <si>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</si>
  <si>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</si>
  <si>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</si>
  <si>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</si>
  <si>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</si>
  <si>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</si>
  <si>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</si>
  <si>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</si>
  <si>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</si>
  <si>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</si>
  <si>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</si>
  <si>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</si>
  <si>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</si>
  <si>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</si>
  <si>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</si>
  <si>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</si>
  <si>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</si>
  <si>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</si>
  <si>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</si>
  <si>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</si>
  <si>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</si>
  <si>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</si>
  <si>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</si>
  <si>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</si>
  <si>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</si>
  <si>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</si>
  <si>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</si>
  <si>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</si>
  <si>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</si>
  <si>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</si>
  <si>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</si>
  <si>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</si>
  <si>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</si>
  <si>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</si>
  <si>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</si>
  <si>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</si>
  <si>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</si>
  <si>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</si>
  <si>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</si>
  <si>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</si>
  <si>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</si>
  <si>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</si>
  <si>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</si>
  <si>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</si>
  <si>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</si>
  <si>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</si>
  <si>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</si>
  <si>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</si>
  <si>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</si>
  <si>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</si>
  <si>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</si>
  <si>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</si>
  <si>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</si>
  <si>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</si>
  <si>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</si>
  <si>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</si>
  <si>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</si>
  <si>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</si>
  <si>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</si>
  <si>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</si>
  <si>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</si>
  <si>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</si>
  <si>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</si>
  <si>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</si>
  <si>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</si>
  <si>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</si>
  <si>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</si>
  <si>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</si>
  <si>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</si>
  <si>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</si>
  <si>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</si>
  <si>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</si>
  <si>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</si>
  <si>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</si>
  <si>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</si>
  <si>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</si>
  <si>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</si>
  <si>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</si>
  <si>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</si>
  <si>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</si>
  <si>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</si>
  <si>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</si>
  <si>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</si>
  <si>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</si>
  <si>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</si>
  <si>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</si>
  <si>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</si>
  <si>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</si>
  <si>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</si>
  <si>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</si>
  <si>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</si>
  <si>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</si>
  <si>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</si>
  <si>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</si>
  <si>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</si>
  <si>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</si>
  <si>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</si>
  <si>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</si>
  <si>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</si>
  <si>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</si>
  <si>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</si>
  <si>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</si>
  <si>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</si>
  <si>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</si>
  <si>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</si>
  <si>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</si>
  <si>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</si>
  <si>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</si>
  <si>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</si>
  <si>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</si>
  <si>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</si>
  <si>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</si>
  <si>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</si>
  <si>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</si>
  <si>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</si>
  <si>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</si>
  <si>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</si>
  <si>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</si>
  <si>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</si>
  <si>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</si>
  <si>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</si>
  <si>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</si>
  <si>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</si>
  <si>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</si>
  <si>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</si>
  <si>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</si>
  <si>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</si>
  <si>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</si>
  <si>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</si>
  <si>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</si>
  <si>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</si>
  <si>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</si>
  <si>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</si>
  <si>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</si>
  <si>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</si>
  <si>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</si>
  <si>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</si>
  <si>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</si>
  <si>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</si>
  <si>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</si>
  <si>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</si>
  <si>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</si>
  <si>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</si>
  <si>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</si>
  <si>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</si>
  <si>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</si>
  <si>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</si>
  <si>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</si>
  <si>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</si>
  <si>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</si>
  <si>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</si>
  <si>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</si>
  <si>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</si>
  <si>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</si>
  <si>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</si>
  <si>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</si>
  <si>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</si>
  <si>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</si>
  <si>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</si>
  <si>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</si>
  <si>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</si>
  <si>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</si>
  <si>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</si>
  <si>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</si>
  <si>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</si>
  <si>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</si>
  <si>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</si>
  <si>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</si>
  <si>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</si>
  <si>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</si>
  <si>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</si>
  <si>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</si>
  <si>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</si>
  <si>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</si>
  <si>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</si>
  <si>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</si>
  <si>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</si>
  <si>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</si>
  <si>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</si>
  <si>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</si>
  <si>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</si>
  <si>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</si>
  <si>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</si>
  <si>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</si>
  <si>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</si>
  <si>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</si>
  <si>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</si>
  <si>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</si>
  <si>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</si>
  <si>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</si>
  <si>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</si>
  <si>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</si>
  <si>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</si>
  <si>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</si>
  <si>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</si>
  <si>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</si>
  <si>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</si>
  <si>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</si>
  <si>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</si>
  <si>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</si>
  <si>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</si>
  <si>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</si>
  <si>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</si>
  <si>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</si>
  <si>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</si>
  <si>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</si>
  <si>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</si>
  <si>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</si>
  <si>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</si>
  <si>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</si>
  <si>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</si>
  <si>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</si>
  <si>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</si>
  <si>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</si>
  <si>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</si>
  <si>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</si>
  <si>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</si>
  <si>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</si>
  <si>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</si>
  <si>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</si>
  <si>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</si>
  <si>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</si>
  <si>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</si>
  <si>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</si>
  <si>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</si>
  <si>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</si>
  <si>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</si>
  <si>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</si>
  <si>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</si>
  <si>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</si>
  <si>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</si>
  <si>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</si>
  <si>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</si>
  <si>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</si>
  <si>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</si>
  <si>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</si>
  <si>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</si>
  <si>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</si>
  <si>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</si>
  <si>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</si>
  <si>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</si>
  <si>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</si>
  <si>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</si>
  <si>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</si>
  <si>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</si>
  <si>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</si>
  <si>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</si>
  <si>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</si>
  <si>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</si>
  <si>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</si>
  <si>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</si>
  <si>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</si>
  <si>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</si>
  <si>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</si>
  <si>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</si>
  <si>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</si>
  <si>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</si>
  <si>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</si>
  <si>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</si>
  <si>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</si>
  <si>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</si>
  <si>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</si>
  <si>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</si>
  <si>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</si>
  <si>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</si>
  <si>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</si>
  <si>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</si>
  <si>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</si>
  <si>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</si>
  <si>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</si>
  <si>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</si>
  <si>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</si>
  <si>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</si>
  <si>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</si>
  <si>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</si>
  <si>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</si>
  <si>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</si>
  <si>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</si>
  <si>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</si>
  <si>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</si>
  <si>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</si>
  <si>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</si>
  <si>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</si>
  <si>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</si>
  <si>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</si>
  <si>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</si>
  <si>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</si>
  <si>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</si>
  <si>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</si>
  <si>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</si>
  <si>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</si>
  <si>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</si>
  <si>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</si>
  <si>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</si>
  <si>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</si>
  <si>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</si>
  <si>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</si>
  <si>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</si>
  <si>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</si>
  <si>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</si>
  <si>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</si>
  <si>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</si>
  <si>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</si>
  <si>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</si>
  <si>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</si>
  <si>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</si>
  <si>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</si>
  <si>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</si>
  <si>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</si>
  <si>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</si>
  <si>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</si>
  <si>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</si>
  <si>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</si>
  <si>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</si>
  <si>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</si>
  <si>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</si>
  <si>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</si>
  <si>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</si>
  <si>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</si>
  <si>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</si>
  <si>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</si>
  <si>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</si>
  <si>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</si>
  <si>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</si>
  <si>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</si>
  <si>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</si>
  <si>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</si>
  <si>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</si>
  <si>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</si>
  <si>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</si>
  <si>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</si>
  <si>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</si>
  <si>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</si>
  <si>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</si>
  <si>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</si>
  <si>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</si>
  <si>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</si>
  <si>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</si>
  <si>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</si>
  <si>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</si>
  <si>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</si>
  <si>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</si>
  <si>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</si>
  <si>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</si>
  <si>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</si>
  <si>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</si>
  <si>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</si>
  <si>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</si>
  <si>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</si>
  <si>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</si>
  <si>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</si>
  <si>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</si>
  <si>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</si>
  <si>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</si>
  <si>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</si>
  <si>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</si>
  <si>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</si>
  <si>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</si>
  <si>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</si>
  <si>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</si>
  <si>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</si>
  <si>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</si>
  <si>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</si>
  <si>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</si>
  <si>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</si>
  <si>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</si>
  <si>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</si>
  <si>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</si>
  <si>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</si>
  <si>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</si>
  <si>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</si>
  <si>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</si>
  <si>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</si>
  <si>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</si>
  <si>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</si>
  <si>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</si>
  <si>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</si>
  <si>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</si>
  <si>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</si>
  <si>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</si>
  <si>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</si>
  <si>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</si>
  <si>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</si>
  <si>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</si>
  <si>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</si>
  <si>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</si>
  <si>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</si>
  <si>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</si>
  <si>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</si>
  <si>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</si>
  <si>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</si>
  <si>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</si>
  <si>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</si>
  <si>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</si>
  <si>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</si>
  <si>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</si>
  <si>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</si>
  <si>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</si>
  <si>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</si>
  <si>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</si>
  <si>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</si>
  <si>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</si>
  <si>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</si>
  <si>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</si>
  <si>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</si>
  <si>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</si>
  <si>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</si>
  <si>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</si>
  <si>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</si>
  <si>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</si>
  <si>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</si>
  <si>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</si>
  <si>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</si>
  <si>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</si>
  <si>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</si>
  <si>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</si>
  <si>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</si>
  <si>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</si>
  <si>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</si>
  <si>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</si>
  <si>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</si>
  <si>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</si>
  <si>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</si>
  <si>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</si>
  <si>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</si>
  <si>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</si>
  <si>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</si>
  <si>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</si>
  <si>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</si>
  <si>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</si>
  <si>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</si>
  <si>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</si>
  <si>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</si>
  <si>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</si>
  <si>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</si>
  <si>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</si>
  <si>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</si>
  <si>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</si>
  <si>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</si>
  <si>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</si>
  <si>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</si>
  <si>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</si>
  <si>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</si>
  <si>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</si>
  <si>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</si>
  <si>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</si>
  <si>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</si>
  <si>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</si>
  <si>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</si>
  <si>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</si>
  <si>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</si>
  <si>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</si>
  <si>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</si>
  <si>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</si>
  <si>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</si>
  <si>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</si>
  <si>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</si>
  <si>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</si>
  <si>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</si>
  <si>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</si>
  <si>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</si>
  <si>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</si>
  <si>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</si>
  <si>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</si>
  <si>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</si>
  <si>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</si>
  <si>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</si>
  <si>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</si>
  <si>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</si>
  <si>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</si>
  <si>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</si>
  <si>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</si>
  <si>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</si>
  <si>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</si>
  <si>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</si>
  <si>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</si>
  <si>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</si>
  <si>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</si>
  <si>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</si>
  <si>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</si>
  <si>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</si>
  <si>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</si>
  <si>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</si>
  <si>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</si>
  <si>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</si>
  <si>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</si>
  <si>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</si>
  <si>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</si>
  <si>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</si>
  <si>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</si>
  <si>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</si>
  <si>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</si>
  <si>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</si>
  <si>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</si>
  <si>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</si>
  <si>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</si>
  <si>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</si>
  <si>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</si>
  <si>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</si>
  <si>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</si>
  <si>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</si>
  <si>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</si>
  <si>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</si>
  <si>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</si>
  <si>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</si>
  <si>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</si>
  <si>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</si>
  <si>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</si>
  <si>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</si>
  <si>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</si>
  <si>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</si>
  <si>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</si>
  <si>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</si>
  <si>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</si>
  <si>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</si>
  <si>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</si>
  <si>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</si>
  <si>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</si>
  <si>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</si>
  <si>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</si>
  <si>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</si>
  <si>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</si>
  <si>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</si>
  <si>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</si>
  <si>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</si>
  <si>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</si>
  <si>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</si>
  <si>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</si>
  <si>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</si>
  <si>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</si>
  <si>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</si>
  <si>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</si>
  <si>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</si>
  <si>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</si>
  <si>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</si>
  <si>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</si>
  <si>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</si>
  <si>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</si>
  <si>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</si>
  <si>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</si>
  <si>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</si>
  <si>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</si>
  <si>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</si>
  <si>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</si>
  <si>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</si>
  <si>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</si>
  <si>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</si>
  <si>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</si>
  <si>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</si>
  <si>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</si>
  <si>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</si>
  <si>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</si>
  <si>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</si>
  <si>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</si>
  <si>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</si>
  <si>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</si>
  <si>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</si>
  <si>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</si>
  <si>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</si>
  <si>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</si>
  <si>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</si>
  <si>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</si>
  <si>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</si>
  <si>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</si>
  <si>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</si>
  <si>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</si>
  <si>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</si>
  <si>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</si>
  <si>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</si>
  <si>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</si>
  <si>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</si>
  <si>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</si>
  <si>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</si>
  <si>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</si>
  <si>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</si>
  <si>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</si>
  <si>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</si>
  <si>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</si>
  <si>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</si>
  <si>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</si>
  <si>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</si>
  <si>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</si>
  <si>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</si>
  <si>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</si>
  <si>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</si>
  <si>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</si>
  <si>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</si>
  <si>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</si>
  <si>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</si>
  <si>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</si>
  <si>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</si>
  <si>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</si>
  <si>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</si>
  <si>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</si>
  <si>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</si>
  <si>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</si>
  <si>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</si>
  <si>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</si>
  <si>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</si>
  <si>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</si>
  <si>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</si>
  <si>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</si>
  <si>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</si>
  <si>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</si>
  <si>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</si>
  <si>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</si>
  <si>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</si>
  <si>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</si>
  <si>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</si>
  <si>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</si>
  <si>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</si>
  <si>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</si>
  <si>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</si>
  <si>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</si>
  <si>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</si>
  <si>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</si>
  <si>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</si>
  <si>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</si>
  <si>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</si>
  <si>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</si>
  <si>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</si>
  <si>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</si>
  <si>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</si>
  <si>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</si>
  <si>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</si>
  <si>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</si>
  <si>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</si>
  <si>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</si>
  <si>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</si>
  <si>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</si>
  <si>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</si>
  <si>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</si>
  <si>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</si>
  <si>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</si>
  <si>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</si>
  <si>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</si>
  <si>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</si>
  <si>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</si>
  <si>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</si>
  <si>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</si>
  <si>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</si>
  <si>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</si>
  <si>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</si>
  <si>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</si>
  <si>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</si>
  <si>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</si>
  <si>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</si>
  <si>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</si>
  <si>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</si>
  <si>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</si>
  <si>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</si>
  <si>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</si>
  <si>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</si>
  <si>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</si>
  <si>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</si>
  <si>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</si>
  <si>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</si>
  <si>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</si>
  <si>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</si>
  <si>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</si>
  <si>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</si>
  <si>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</si>
  <si>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</si>
  <si>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</si>
  <si>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</si>
  <si>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</si>
  <si>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</si>
  <si>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</si>
  <si>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</si>
  <si>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</si>
  <si>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</si>
  <si>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</si>
  <si>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</si>
  <si>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</si>
  <si>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</si>
  <si>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</si>
  <si>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</si>
  <si>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</si>
  <si>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</si>
  <si>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</si>
  <si>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</si>
  <si>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</si>
  <si>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</si>
  <si>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</si>
  <si>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</si>
  <si>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</si>
  <si>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</si>
  <si>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</si>
  <si>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</si>
  <si>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</si>
  <si>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</si>
  <si>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</si>
  <si>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</si>
  <si>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</si>
  <si>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</si>
  <si>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</si>
  <si>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</si>
  <si>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</si>
  <si>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</si>
  <si>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</si>
  <si>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</si>
  <si>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</si>
  <si>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</si>
  <si>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</si>
  <si>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</si>
  <si>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</si>
  <si>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</si>
  <si>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</si>
  <si>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</si>
  <si>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</si>
  <si>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</si>
  <si>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</si>
  <si>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</si>
  <si>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</si>
  <si>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</si>
  <si>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</si>
  <si>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</si>
  <si>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</si>
  <si>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</si>
  <si>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</si>
  <si>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</si>
  <si>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</si>
  <si>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</si>
  <si>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</si>
  <si>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</si>
  <si>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</si>
  <si>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</si>
  <si>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</si>
  <si>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</si>
  <si>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</si>
  <si>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</si>
  <si>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</si>
  <si>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</si>
  <si>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</si>
  <si>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</si>
  <si>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</si>
  <si>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</si>
  <si>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</si>
  <si>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</si>
  <si>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</si>
  <si>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</si>
  <si>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</si>
  <si>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</si>
  <si>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</si>
  <si>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</si>
  <si>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</si>
  <si>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</si>
  <si>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</si>
  <si>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</si>
  <si>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</si>
  <si>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</si>
  <si>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</si>
  <si>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</si>
  <si>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</si>
  <si>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</si>
  <si>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</si>
  <si>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</si>
  <si>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</si>
  <si>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</si>
  <si>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</si>
  <si>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</si>
  <si>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</si>
  <si>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</si>
  <si>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</si>
  <si>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</si>
  <si>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</si>
  <si>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</si>
  <si>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</si>
  <si>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</si>
  <si>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</si>
  <si>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</si>
  <si>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</si>
  <si>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</si>
  <si>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</si>
  <si>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</si>
  <si>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</si>
  <si>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</si>
  <si>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</si>
  <si>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</si>
  <si>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</si>
  <si>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</si>
  <si>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</si>
  <si>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</si>
  <si>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</si>
  <si>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</si>
  <si>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</si>
  <si>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</si>
  <si>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</si>
  <si>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</si>
  <si>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</si>
  <si>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</si>
  <si>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</si>
  <si>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</si>
  <si>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</si>
  <si>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</si>
  <si>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</si>
  <si>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</si>
  <si>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</si>
  <si>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</si>
  <si>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</si>
  <si>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</si>
  <si>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</si>
  <si>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</si>
  <si>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</si>
  <si>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</si>
  <si>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</si>
  <si>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</si>
  <si>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</si>
  <si>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</si>
  <si>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</si>
  <si>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</si>
  <si>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</si>
  <si>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</si>
  <si>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</si>
  <si>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</si>
  <si>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</si>
  <si>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</si>
  <si>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</si>
  <si>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</si>
  <si>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</si>
  <si>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</si>
  <si>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</si>
  <si>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</si>
  <si>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</si>
  <si>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</si>
  <si>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</si>
  <si>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</si>
  <si>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</si>
  <si>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</si>
  <si>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</si>
  <si>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</si>
  <si>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</si>
  <si>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</si>
  <si>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</si>
  <si>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</si>
  <si>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</si>
  <si>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</si>
  <si>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</si>
  <si>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</si>
  <si>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</si>
  <si>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</si>
  <si>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</si>
  <si>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</si>
  <si>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</si>
  <si>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</si>
  <si>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</si>
  <si>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</si>
  <si>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</si>
  <si>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</si>
  <si>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</si>
  <si>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</si>
  <si>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</si>
  <si>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</si>
  <si>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</si>
  <si>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</si>
  <si>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</si>
  <si>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</si>
  <si>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</si>
  <si>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</si>
  <si>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</si>
  <si>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</si>
  <si>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</si>
  <si>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</si>
  <si>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</si>
  <si>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</si>
  <si>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</si>
  <si>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</si>
  <si>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</si>
  <si>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</si>
  <si>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</si>
  <si>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</si>
  <si>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</si>
  <si>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</si>
  <si>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</si>
  <si>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</si>
  <si>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</si>
  <si>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</si>
  <si>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</si>
  <si>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</si>
  <si>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</si>
  <si>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</si>
  <si>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</si>
  <si>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</si>
  <si>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</si>
  <si>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</si>
  <si>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</si>
  <si>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</si>
  <si>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</si>
  <si>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</si>
  <si>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</si>
  <si>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</si>
  <si>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</si>
  <si>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</si>
  <si>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</si>
  <si>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</si>
  <si>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</si>
  <si>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</si>
  <si>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</si>
  <si>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</si>
  <si>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</si>
  <si>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</si>
  <si>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</si>
  <si>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</si>
  <si>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</si>
  <si>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</si>
  <si>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</si>
  <si>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</si>
  <si>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</si>
  <si>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</si>
  <si>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</si>
  <si>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</si>
  <si>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</si>
  <si>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</si>
  <si>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</si>
  <si>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</si>
  <si>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</si>
  <si>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</si>
  <si>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</si>
  <si>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</si>
  <si>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</si>
  <si>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</si>
  <si>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</si>
  <si>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</si>
  <si>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</si>
  <si>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</si>
  <si>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</si>
  <si>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</si>
  <si>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</si>
  <si>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</si>
  <si>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</si>
  <si>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</si>
  <si>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</si>
  <si>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</si>
  <si>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</si>
  <si>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</si>
  <si>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</si>
  <si>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</si>
  <si>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</si>
  <si>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</si>
  <si>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</si>
  <si>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</si>
  <si>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</si>
  <si>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</si>
  <si>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</si>
  <si>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</si>
  <si>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</si>
  <si>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</si>
  <si>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</si>
  <si>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</si>
  <si>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</si>
  <si>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</si>
  <si>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</si>
  <si>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</si>
  <si>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</si>
  <si>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</si>
  <si>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</si>
  <si>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</si>
  <si>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</si>
  <si>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</si>
  <si>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</si>
  <si>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</si>
  <si>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</si>
  <si>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</si>
  <si>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</si>
  <si>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</si>
  <si>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</si>
  <si>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</si>
  <si>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</si>
  <si>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</si>
  <si>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</si>
  <si>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</si>
  <si>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</si>
  <si>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</si>
  <si>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</si>
  <si>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</si>
  <si>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</si>
  <si>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</si>
  <si>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</si>
  <si>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</si>
  <si>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</si>
  <si>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</si>
  <si>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</si>
  <si>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</si>
  <si>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</si>
  <si>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</si>
  <si>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</si>
  <si>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</si>
  <si>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</si>
  <si>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</si>
  <si>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</si>
  <si>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</si>
  <si>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</si>
  <si>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</si>
  <si>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</si>
  <si>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</si>
  <si>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</si>
  <si>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</si>
  <si>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</si>
  <si>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</si>
  <si>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</si>
  <si>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</si>
  <si>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</si>
  <si>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</si>
  <si>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</si>
  <si>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</si>
  <si>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</si>
  <si>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</si>
  <si>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</si>
  <si>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</si>
  <si>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</si>
  <si>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</si>
  <si>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</si>
  <si>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</si>
  <si>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</si>
  <si>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</si>
  <si>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</si>
  <si>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</si>
  <si>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</si>
  <si>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</si>
  <si>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</si>
  <si>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</si>
  <si>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</si>
  <si>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</si>
  <si>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</si>
  <si>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</si>
  <si>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</si>
  <si>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</si>
  <si>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</si>
  <si>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</si>
  <si>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</si>
  <si>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</si>
  <si>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</si>
  <si>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</si>
  <si>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</si>
  <si>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</si>
  <si>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</si>
  <si>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</si>
  <si>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</si>
  <si>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</si>
  <si>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</si>
  <si>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</si>
  <si>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</si>
  <si>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</si>
  <si>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</si>
  <si>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</si>
  <si>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</si>
  <si>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</si>
  <si>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</si>
  <si>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</si>
  <si>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</si>
  <si>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</si>
  <si>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</si>
  <si>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</si>
  <si>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</si>
  <si>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</si>
  <si>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</si>
  <si>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</si>
  <si>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</si>
  <si>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</si>
  <si>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</si>
  <si>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</si>
  <si>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</si>
  <si>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</si>
  <si>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</si>
  <si>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</si>
  <si>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</si>
  <si>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</si>
  <si>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</si>
  <si>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</si>
  <si>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</si>
  <si>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</si>
  <si>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</si>
  <si>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</si>
  <si>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</si>
  <si>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</si>
  <si>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</si>
  <si>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</si>
  <si>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</si>
  <si>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</si>
  <si>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</si>
  <si>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</si>
  <si>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</si>
  <si>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</si>
  <si>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</si>
  <si>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</si>
  <si>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</si>
  <si>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</si>
  <si>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</si>
  <si>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</si>
  <si>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</si>
  <si>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</si>
  <si>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</si>
  <si>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</si>
  <si>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</si>
  <si>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</si>
  <si>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</si>
  <si>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</si>
  <si>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</si>
  <si>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</si>
  <si>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</si>
  <si>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</si>
  <si>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</si>
  <si>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</si>
  <si>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</si>
  <si>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</si>
  <si>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</si>
  <si>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</si>
  <si>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</si>
  <si>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</si>
  <si>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</si>
  <si>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</si>
  <si>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</si>
  <si>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</si>
  <si>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</si>
  <si>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</si>
  <si>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</si>
  <si>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</si>
  <si>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</si>
  <si>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</si>
  <si>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</si>
  <si>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</si>
  <si>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</si>
  <si>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</si>
  <si>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</si>
  <si>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</si>
  <si>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</si>
  <si>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</si>
  <si>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</si>
  <si>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</si>
  <si>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</si>
  <si>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</si>
  <si>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</si>
  <si>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</si>
  <si>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</si>
  <si>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</si>
  <si>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</si>
  <si>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</si>
  <si>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</si>
  <si>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</si>
  <si>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</si>
  <si>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</si>
  <si>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</si>
  <si>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</si>
  <si>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</si>
  <si>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</si>
  <si>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</si>
  <si>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</si>
  <si>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</si>
  <si>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</si>
  <si>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</si>
  <si>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</si>
  <si>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</si>
  <si>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</si>
  <si>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</si>
  <si>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</si>
  <si>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</si>
  <si>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</si>
  <si>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</si>
  <si>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</si>
  <si>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</si>
  <si>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</si>
  <si>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</si>
  <si>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</si>
  <si>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</si>
  <si>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</si>
  <si>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</si>
  <si>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</si>
  <si>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</si>
  <si>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</si>
  <si>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</si>
  <si>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</si>
  <si>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</si>
  <si>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</si>
  <si>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</si>
  <si>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</si>
  <si>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</si>
  <si>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</si>
  <si>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</si>
  <si>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</si>
  <si>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</si>
  <si>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</si>
  <si>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</si>
  <si>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</si>
  <si>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</si>
  <si>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</si>
  <si>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</si>
  <si>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</si>
  <si>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</si>
  <si>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</si>
  <si>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</si>
  <si>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</si>
  <si>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</si>
  <si>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</si>
  <si>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</si>
  <si>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</si>
  <si>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</si>
  <si>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</si>
  <si>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</si>
  <si>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</si>
  <si>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</si>
  <si>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</si>
  <si>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</si>
  <si>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</si>
  <si>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</si>
  <si>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</si>
  <si>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</si>
  <si>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</si>
  <si>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</si>
  <si>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</si>
  <si>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</si>
  <si>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</si>
  <si>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</si>
  <si>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</si>
  <si>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</si>
  <si>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</si>
  <si>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</si>
  <si>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</si>
  <si>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</si>
  <si>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</si>
  <si>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</si>
  <si>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</si>
  <si>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</si>
  <si>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</si>
  <si>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</si>
  <si>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</si>
  <si>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</si>
  <si>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</si>
  <si>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</si>
  <si>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</si>
  <si>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</si>
  <si>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</si>
  <si>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</si>
  <si>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</si>
  <si>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</si>
  <si>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</si>
  <si>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</si>
  <si>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</si>
  <si>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</si>
  <si>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</si>
  <si>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</si>
  <si>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</si>
  <si>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</si>
  <si>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</si>
  <si>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</si>
  <si>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</si>
  <si>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</si>
  <si>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</si>
  <si>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</si>
  <si>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</si>
  <si>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</si>
  <si>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</si>
  <si>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</si>
  <si>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</si>
  <si>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</si>
  <si>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</si>
  <si>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</si>
  <si>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</si>
  <si>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</si>
  <si>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</si>
  <si>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</si>
  <si>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</si>
  <si>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</si>
  <si>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</si>
  <si>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</si>
  <si>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</si>
  <si>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</si>
  <si>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</si>
  <si>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</si>
  <si>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</si>
  <si>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</si>
  <si>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</si>
  <si>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</si>
  <si>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</si>
  <si>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</si>
  <si>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</si>
  <si>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</si>
  <si>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</si>
  <si>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</si>
  <si>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</si>
  <si>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</si>
  <si>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</si>
  <si>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</si>
  <si>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</si>
  <si>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</si>
  <si>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</si>
  <si>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</si>
  <si>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</si>
  <si>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</si>
  <si>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</si>
  <si>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</si>
  <si>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</si>
  <si>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</si>
  <si>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</si>
  <si>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</si>
  <si>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</si>
  <si>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</si>
  <si>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</si>
  <si>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</si>
  <si>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</si>
  <si>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</si>
  <si>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</si>
  <si>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</si>
  <si>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</si>
  <si>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</si>
  <si>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</si>
  <si>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</si>
  <si>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</si>
  <si>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</si>
  <si>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</si>
  <si>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</si>
  <si>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</si>
  <si>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</si>
  <si>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</si>
  <si>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</si>
  <si>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</si>
  <si>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</si>
  <si>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</si>
  <si>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</si>
  <si>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</si>
  <si>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</si>
  <si>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</si>
  <si>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</si>
  <si>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</si>
  <si>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</si>
  <si>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</si>
  <si>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</si>
  <si>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</si>
  <si>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</si>
  <si>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</si>
  <si>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</si>
  <si>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</si>
  <si>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</si>
  <si>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</si>
  <si>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</si>
  <si>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</si>
  <si>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</si>
  <si>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</si>
  <si>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</si>
  <si>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</si>
  <si>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</si>
  <si>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</si>
  <si>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</si>
  <si>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</si>
  <si>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</si>
  <si>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</si>
  <si>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</si>
  <si>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</si>
  <si>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</si>
  <si>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</si>
  <si>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</si>
  <si>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</si>
  <si>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</si>
  <si>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</si>
  <si>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</si>
  <si>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</si>
  <si>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</si>
  <si>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</si>
  <si>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</si>
  <si>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</si>
  <si>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</si>
  <si>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</si>
  <si>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</si>
  <si>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</si>
  <si>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</si>
  <si>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</si>
  <si>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</si>
  <si>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</si>
  <si>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</si>
  <si>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</si>
  <si>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</si>
  <si>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</si>
  <si>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</si>
  <si>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</si>
  <si>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</si>
  <si>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</si>
  <si>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</si>
  <si>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</si>
  <si>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</si>
  <si>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</si>
  <si>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</si>
  <si>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</si>
  <si>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</si>
  <si>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</si>
  <si>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</si>
  <si>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</si>
  <si>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</si>
  <si>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</si>
  <si>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</si>
  <si>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</si>
  <si>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</si>
  <si>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</si>
  <si>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</si>
  <si>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</si>
  <si>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</si>
  <si>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</si>
  <si>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</si>
  <si>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</si>
  <si>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</si>
  <si>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</si>
  <si>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</si>
  <si>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</si>
  <si>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</si>
  <si>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</si>
  <si>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</si>
  <si>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</si>
  <si>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</si>
  <si>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</si>
  <si>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</si>
  <si>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</si>
  <si>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</si>
  <si>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</si>
  <si>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</si>
  <si>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</si>
  <si>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</si>
  <si>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</si>
  <si>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</si>
  <si>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</si>
  <si>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</si>
  <si>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</si>
  <si>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</si>
  <si>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</si>
  <si>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</si>
  <si>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</si>
  <si>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</si>
  <si>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</si>
  <si>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</si>
  <si>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</si>
  <si>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</si>
  <si>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</si>
  <si>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</si>
  <si>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</si>
  <si>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</si>
  <si>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</si>
  <si>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</si>
  <si>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</si>
  <si>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</si>
  <si>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</si>
  <si>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</si>
  <si>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</si>
  <si>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</si>
  <si>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</si>
  <si>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</si>
  <si>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</si>
  <si>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</si>
  <si>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</si>
  <si>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</si>
  <si>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</si>
  <si>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</si>
  <si>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</si>
  <si>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</si>
  <si>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</si>
  <si>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</si>
  <si>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</si>
  <si>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</si>
  <si>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</si>
  <si>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</si>
  <si>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</si>
  <si>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</si>
  <si>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</si>
  <si>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</si>
  <si>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</si>
  <si>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</si>
  <si>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</si>
  <si>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</si>
  <si>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</si>
  <si>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</si>
  <si>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</si>
  <si>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</si>
  <si>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</si>
  <si>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</si>
  <si>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</si>
  <si>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</si>
  <si>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</si>
  <si>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</si>
  <si>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</si>
  <si>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</si>
  <si>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</si>
  <si>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</si>
  <si>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</si>
  <si>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</si>
  <si>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</si>
  <si>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</si>
  <si>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</si>
  <si>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</si>
  <si>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</si>
  <si>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</si>
  <si>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</si>
  <si>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</si>
  <si>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</si>
  <si>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</si>
  <si>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</si>
  <si>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</si>
  <si>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</si>
  <si>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</si>
  <si>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</si>
  <si>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</si>
  <si>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</si>
  <si>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</si>
  <si>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</si>
  <si>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</si>
  <si>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</si>
  <si>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</si>
  <si>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</si>
  <si>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</si>
  <si>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</si>
  <si>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</si>
  <si>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</si>
  <si>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</si>
  <si>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</si>
  <si>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</si>
  <si>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</si>
  <si>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</si>
  <si>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</si>
  <si>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</si>
  <si>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</si>
  <si>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</si>
  <si>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</si>
  <si>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</si>
  <si>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</si>
  <si>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</si>
  <si>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</si>
  <si>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</si>
  <si>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</si>
  <si>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</si>
  <si>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</si>
  <si>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</si>
  <si>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</si>
  <si>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</si>
  <si>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</si>
  <si>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</si>
  <si>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</si>
  <si>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</si>
  <si>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</si>
  <si>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</si>
  <si>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</si>
  <si>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</si>
  <si>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</si>
  <si>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</si>
  <si>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</si>
  <si>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</si>
  <si>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</si>
  <si>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</si>
  <si>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</si>
  <si>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</si>
  <si>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</si>
  <si>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</si>
  <si>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</si>
  <si>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</si>
  <si>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</si>
  <si>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</si>
  <si>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</si>
  <si>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</si>
  <si>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</si>
  <si>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</si>
  <si>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</si>
  <si>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</si>
  <si>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</si>
  <si>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</si>
  <si>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</si>
  <si>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</si>
  <si>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</si>
  <si>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</si>
  <si>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</si>
  <si>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</si>
  <si>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</si>
  <si>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</si>
  <si>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</si>
  <si>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</si>
  <si>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</si>
  <si>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</si>
  <si>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</si>
  <si>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</si>
  <si>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</si>
  <si>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</si>
  <si>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</si>
  <si>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</si>
  <si>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</si>
  <si>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</si>
  <si>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</si>
  <si>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</si>
  <si>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</si>
  <si>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</si>
  <si>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</si>
  <si>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</si>
  <si>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</si>
  <si>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</si>
  <si>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</si>
  <si>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</si>
  <si>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</si>
  <si>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</si>
  <si>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</si>
  <si>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</si>
  <si>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</si>
  <si>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</si>
  <si>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</si>
  <si>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</si>
  <si>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</si>
  <si>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</si>
  <si>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</si>
  <si>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</si>
  <si>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</si>
  <si>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</si>
  <si>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</si>
  <si>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</si>
  <si>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</si>
  <si>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</si>
  <si>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</si>
  <si>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</si>
  <si>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</si>
  <si>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</si>
  <si>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</si>
  <si>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</si>
  <si>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</si>
  <si>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</si>
  <si>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</si>
  <si>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</si>
  <si>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</si>
  <si>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</si>
  <si>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</si>
  <si>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</si>
  <si>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</si>
  <si>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</si>
  <si>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</si>
  <si>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</si>
  <si>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</si>
  <si>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</si>
  <si>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</si>
  <si>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</si>
  <si>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</si>
  <si>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</si>
  <si>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</si>
  <si>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</si>
  <si>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</si>
  <si>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</si>
  <si>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</si>
  <si>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</si>
  <si>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</si>
  <si>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</si>
  <si>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</si>
  <si>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</si>
  <si>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</si>
  <si>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</si>
  <si>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</si>
  <si>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</si>
  <si>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</si>
  <si>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</si>
  <si>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</si>
  <si>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</si>
  <si>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</si>
  <si>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</si>
  <si>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</si>
  <si>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</si>
  <si>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</si>
  <si>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</si>
  <si>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</si>
  <si>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</si>
  <si>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</si>
  <si>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</si>
  <si>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</si>
  <si>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</si>
  <si>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</si>
  <si>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</si>
  <si>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</si>
  <si>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</si>
  <si>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</si>
  <si>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</si>
  <si>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</si>
  <si>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</si>
  <si>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</si>
  <si>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</si>
  <si>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</si>
  <si>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</si>
  <si>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</si>
  <si>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</si>
  <si>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</si>
  <si>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</si>
  <si>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</si>
  <si>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</si>
  <si>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</si>
  <si>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</si>
  <si>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</si>
  <si>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</si>
  <si>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</si>
  <si>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</si>
  <si>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</si>
  <si>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</si>
  <si>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</si>
  <si>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</si>
  <si>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</si>
  <si>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</si>
  <si>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</si>
  <si>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</si>
  <si>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</si>
  <si>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</si>
  <si>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</si>
  <si>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</si>
  <si>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</si>
  <si>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</si>
  <si>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</si>
  <si>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</si>
  <si>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</si>
  <si>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</si>
  <si>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</si>
  <si>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</si>
  <si>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</si>
  <si>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</si>
  <si>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</si>
  <si>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</si>
  <si>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</si>
  <si>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</si>
  <si>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</si>
  <si>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</si>
  <si>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</si>
  <si>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</si>
  <si>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</si>
  <si>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</si>
  <si>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</si>
  <si>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</si>
  <si>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</si>
  <si>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</si>
  <si>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</si>
  <si>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</si>
  <si>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</si>
  <si>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</si>
  <si>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</si>
  <si>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</si>
  <si>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</si>
  <si>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</si>
  <si>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</si>
  <si>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</si>
  <si>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</si>
  <si>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</si>
  <si>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</si>
  <si>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</si>
  <si>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</si>
  <si>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</si>
  <si>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</si>
  <si>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</si>
  <si>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</si>
  <si>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</si>
  <si>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</si>
  <si>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</si>
  <si>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</si>
  <si>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</si>
  <si>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</si>
  <si>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</si>
  <si>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</si>
  <si>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</si>
  <si>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</si>
  <si>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</si>
  <si>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</si>
  <si>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</si>
  <si>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</si>
  <si>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</si>
  <si>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</si>
  <si>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</si>
  <si>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</si>
  <si>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</si>
  <si>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</si>
  <si>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</si>
  <si>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</si>
  <si>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</si>
  <si>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</si>
  <si>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</si>
  <si>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</si>
  <si>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</si>
  <si>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</si>
  <si>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</si>
  <si>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</si>
  <si>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</si>
  <si>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</si>
  <si>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</si>
  <si>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</si>
  <si>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</si>
  <si>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</si>
  <si>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</si>
  <si>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</si>
  <si>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</si>
  <si>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</si>
  <si>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</si>
  <si>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</si>
  <si>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</si>
  <si>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</si>
  <si>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</si>
  <si>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</si>
  <si>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</si>
  <si>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</si>
  <si>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</si>
  <si>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</si>
  <si>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</si>
  <si>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</si>
  <si>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</si>
  <si>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</si>
  <si>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</si>
  <si>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</si>
  <si>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</si>
  <si>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</si>
  <si>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</si>
  <si>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</si>
  <si>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</si>
  <si>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</si>
  <si>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</si>
  <si>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</si>
  <si>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</si>
  <si>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</si>
  <si>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</si>
  <si>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</si>
  <si>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</si>
  <si>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</si>
  <si>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</si>
  <si>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</si>
  <si>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</si>
  <si>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</si>
  <si>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</si>
  <si>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</si>
  <si>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</si>
  <si>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</si>
  <si>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</si>
  <si>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</si>
  <si>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</si>
  <si>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</si>
  <si>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</si>
  <si>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</si>
  <si>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</si>
  <si>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</si>
  <si>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</si>
  <si>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</si>
  <si>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</si>
  <si>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</si>
  <si>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</si>
  <si>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</si>
  <si>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</si>
  <si>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</si>
  <si>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</si>
  <si>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</si>
  <si>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</si>
  <si>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</si>
  <si>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</si>
  <si>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</si>
  <si>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</si>
  <si>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</si>
  <si>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</si>
  <si>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</si>
  <si>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</si>
  <si>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</si>
  <si>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</si>
  <si>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</si>
  <si>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</si>
  <si>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</si>
  <si>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</si>
  <si>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</si>
  <si>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</si>
  <si>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</si>
  <si>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</si>
  <si>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</si>
  <si>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</si>
  <si>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</si>
  <si>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</si>
  <si>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</si>
  <si>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</si>
  <si>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</si>
  <si>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</si>
  <si>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</si>
  <si>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</si>
  <si>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</si>
  <si>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</si>
  <si>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</si>
  <si>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</si>
  <si>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</si>
  <si>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</si>
  <si>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</si>
  <si>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</si>
  <si>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</si>
  <si>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</si>
  <si>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</si>
  <si>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</si>
  <si>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</si>
  <si>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</si>
  <si>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</si>
  <si>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</si>
  <si>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</si>
  <si>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</si>
  <si>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</si>
  <si>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</si>
  <si>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</si>
  <si>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</si>
  <si>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</si>
  <si>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</si>
  <si>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</si>
  <si>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</si>
  <si>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</si>
  <si>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</si>
  <si>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</si>
  <si>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</si>
  <si>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</si>
  <si>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</si>
  <si>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</si>
  <si>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</si>
  <si>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</si>
  <si>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</si>
  <si>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</si>
  <si>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</si>
  <si>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</si>
  <si>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</si>
  <si>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</si>
  <si>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</si>
  <si>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</si>
  <si>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</si>
  <si>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</si>
  <si>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</si>
  <si>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</si>
  <si>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</si>
  <si>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</si>
  <si>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</si>
  <si>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</si>
  <si>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</si>
  <si>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</si>
  <si>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</si>
  <si>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</si>
  <si>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</si>
  <si>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</si>
  <si>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</si>
  <si>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</si>
  <si>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</si>
  <si>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</si>
  <si>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</si>
  <si>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</si>
  <si>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</si>
  <si>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</si>
  <si>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</si>
  <si>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</si>
  <si>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</si>
  <si>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</si>
  <si>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</si>
  <si>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</si>
  <si>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</si>
  <si>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</si>
  <si>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</si>
  <si>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</si>
  <si>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</si>
  <si>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</si>
  <si>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</si>
  <si>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</si>
  <si>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</si>
  <si>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</si>
  <si>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</si>
  <si>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</si>
  <si>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</si>
  <si>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</si>
  <si>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</si>
  <si>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</si>
  <si>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</si>
  <si>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</si>
  <si>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</si>
  <si>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</si>
  <si>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</si>
  <si>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</si>
  <si>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</si>
  <si>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</si>
  <si>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</si>
  <si>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</si>
  <si>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</si>
  <si>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</si>
  <si>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</si>
  <si>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</si>
  <si>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</si>
  <si>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</si>
  <si>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</si>
  <si>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</si>
  <si>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</si>
  <si>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</si>
  <si>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</si>
  <si>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</si>
  <si>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</si>
  <si>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</si>
  <si>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</si>
  <si>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</si>
  <si>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</si>
  <si>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</si>
  <si>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</si>
  <si>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</si>
  <si>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</si>
  <si>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</si>
  <si>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</si>
  <si>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</si>
  <si>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</si>
  <si>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</si>
  <si>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</si>
  <si>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</si>
  <si>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</si>
  <si>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</si>
  <si>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</si>
  <si>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</si>
  <si>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</si>
  <si>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</si>
  <si>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</si>
  <si>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</si>
  <si>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</si>
  <si>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</si>
  <si>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</si>
  <si>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</si>
  <si>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</si>
  <si>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</si>
  <si>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</si>
  <si>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</si>
  <si>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</si>
  <si>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</si>
  <si>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</si>
  <si>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</si>
  <si>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</si>
  <si>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</si>
  <si>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</si>
  <si>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</si>
  <si>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</si>
  <si>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</si>
  <si>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</si>
  <si>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</si>
  <si>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</si>
  <si>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</si>
  <si>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</si>
  <si>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</si>
  <si>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</si>
  <si>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</si>
  <si>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</si>
  <si>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</si>
  <si>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</si>
  <si>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</si>
  <si>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</si>
  <si>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</si>
  <si>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</si>
  <si>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</si>
  <si>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</si>
  <si>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</si>
  <si>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</si>
  <si>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</si>
  <si>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</si>
  <si>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</si>
  <si>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</si>
  <si>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</si>
  <si>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</si>
  <si>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</si>
  <si>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</si>
  <si>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</si>
  <si>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</si>
  <si>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</si>
  <si>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</si>
  <si>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</si>
  <si>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</si>
  <si>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</si>
  <si>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</si>
  <si>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</si>
  <si>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</si>
  <si>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</si>
  <si>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</si>
  <si>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</si>
  <si>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</si>
  <si>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</si>
  <si>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</si>
  <si>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</si>
  <si>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</si>
  <si>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</si>
  <si>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</si>
  <si>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</si>
  <si>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</si>
  <si>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</si>
  <si>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</si>
  <si>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</si>
  <si>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</si>
  <si>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</si>
  <si>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</si>
  <si>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</si>
  <si>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</si>
  <si>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</si>
  <si>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</si>
  <si>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</si>
  <si>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</si>
  <si>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</si>
  <si>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</si>
  <si>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</si>
  <si>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</si>
  <si>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</si>
  <si>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</si>
  <si>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</si>
  <si>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</si>
  <si>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</si>
  <si>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</si>
  <si>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</si>
  <si>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</si>
  <si>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</si>
  <si>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</si>
  <si>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</si>
  <si>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</si>
  <si>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</si>
  <si>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</si>
  <si>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</si>
  <si>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</si>
  <si>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</si>
  <si>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</si>
  <si>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</si>
  <si>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</si>
  <si>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</si>
  <si>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</si>
  <si>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</si>
  <si>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</si>
  <si>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</si>
  <si>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</si>
  <si>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</si>
  <si>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</si>
  <si>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</si>
  <si>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</si>
  <si>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</si>
  <si>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</si>
  <si>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</si>
  <si>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</si>
  <si>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</si>
  <si>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</si>
  <si>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</si>
  <si>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</si>
  <si>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</si>
  <si>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</si>
  <si>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</si>
  <si>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</si>
  <si>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</si>
  <si>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</si>
  <si>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</si>
  <si>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</si>
  <si>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</si>
  <si>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</si>
  <si>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</si>
  <si>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</si>
  <si>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</si>
  <si>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</si>
  <si>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</si>
  <si>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</si>
  <si>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</si>
  <si>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</si>
  <si>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</si>
  <si>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</si>
  <si>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</si>
  <si>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</si>
  <si>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</si>
  <si>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</si>
  <si>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</si>
  <si>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</si>
  <si>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</si>
  <si>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</si>
  <si>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</si>
  <si>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</si>
  <si>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</si>
  <si>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</si>
  <si>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</si>
  <si>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</si>
  <si>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</si>
  <si>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</si>
  <si>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</si>
  <si>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</si>
  <si>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</si>
  <si>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</si>
  <si>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</si>
  <si>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</si>
  <si>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</si>
  <si>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</si>
  <si>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</si>
  <si>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</si>
  <si>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</si>
  <si>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</si>
  <si>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</si>
  <si>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</si>
  <si>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</si>
  <si>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</si>
  <si>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</si>
  <si>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</si>
  <si>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</si>
  <si>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</si>
  <si>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</si>
  <si>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</si>
  <si>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</si>
  <si>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</si>
  <si>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</si>
  <si>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</si>
  <si>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</si>
  <si>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</si>
  <si>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</si>
  <si>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</si>
  <si>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</si>
  <si>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</si>
  <si>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</si>
  <si>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</si>
  <si>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</si>
  <si>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</si>
  <si>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</si>
  <si>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</si>
  <si>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</si>
  <si>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</si>
  <si>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</si>
  <si>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</si>
  <si>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</si>
  <si>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</si>
  <si>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</si>
  <si>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</si>
  <si>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</si>
  <si>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</si>
  <si>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</si>
  <si>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</si>
  <si>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</si>
  <si>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</si>
  <si>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</si>
  <si>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</si>
  <si>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</si>
  <si>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</si>
  <si>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</si>
  <si>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</si>
  <si>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</si>
  <si>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</si>
  <si>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</si>
  <si>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</si>
  <si>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</si>
  <si>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</si>
  <si>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</si>
  <si>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</si>
  <si>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</si>
  <si>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</si>
  <si>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</si>
  <si>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</si>
  <si>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</si>
  <si>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</si>
  <si>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</si>
  <si>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</si>
  <si>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</si>
  <si>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</si>
  <si>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</si>
  <si>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</si>
  <si>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</si>
  <si>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</si>
  <si>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</si>
  <si>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</si>
  <si>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</si>
  <si>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</si>
  <si>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</si>
  <si>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</si>
  <si>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</si>
  <si>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</si>
  <si>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</si>
  <si>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</si>
  <si>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</si>
  <si>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</si>
  <si>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</si>
  <si>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</si>
  <si>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</si>
  <si>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</si>
  <si>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</si>
  <si>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</si>
  <si>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</si>
  <si>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</si>
  <si>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</si>
  <si>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</si>
  <si>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</si>
  <si>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</si>
  <si>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</si>
  <si>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</si>
  <si>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</si>
  <si>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</si>
  <si>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</si>
  <si>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</si>
  <si>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</si>
  <si>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</si>
  <si>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</si>
  <si>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</si>
  <si>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</si>
  <si>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</si>
  <si>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</si>
  <si>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</si>
  <si>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</si>
  <si>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</si>
  <si>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</si>
  <si>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</si>
  <si>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</si>
  <si>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</si>
  <si>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</si>
  <si>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</si>
  <si>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</si>
  <si>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</si>
  <si>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</si>
  <si>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</si>
  <si>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</si>
  <si>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</si>
  <si>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</si>
  <si>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</si>
  <si>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</si>
  <si>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</si>
  <si>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</si>
  <si>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</si>
  <si>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</si>
  <si>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</si>
  <si>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</si>
  <si>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</si>
  <si>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</si>
  <si>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</si>
  <si>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</si>
  <si>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</si>
  <si>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</si>
  <si>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</si>
  <si>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</si>
  <si>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</si>
  <si>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</si>
  <si>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</si>
  <si>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</si>
  <si>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</si>
  <si>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</si>
  <si>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</si>
  <si>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</si>
  <si>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</si>
  <si>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</si>
  <si>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</si>
  <si>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</si>
  <si>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</si>
  <si>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</si>
  <si>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</si>
  <si>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</si>
  <si>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</si>
  <si>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</si>
  <si>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</si>
  <si>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</si>
  <si>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</si>
  <si>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</si>
  <si>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</si>
  <si>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</si>
  <si>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</si>
  <si>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</si>
  <si>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</si>
  <si>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</si>
  <si>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</si>
  <si>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</si>
  <si>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</si>
  <si>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</si>
  <si>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</si>
  <si>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</si>
  <si>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</si>
  <si>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</si>
  <si>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</si>
  <si>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</si>
  <si>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</si>
  <si>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</si>
  <si>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</si>
  <si>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</si>
  <si>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</si>
  <si>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</si>
  <si>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</si>
  <si>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</si>
  <si>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</si>
  <si>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</si>
  <si>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</si>
  <si>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</si>
  <si>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</si>
  <si>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</si>
  <si>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</si>
  <si>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</si>
  <si>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</si>
  <si>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</si>
  <si>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</si>
  <si>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</si>
  <si>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</si>
  <si>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</si>
  <si>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</si>
  <si>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</si>
  <si>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</si>
  <si>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</si>
  <si>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</si>
  <si>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</si>
  <si>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</si>
  <si>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</si>
  <si>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</si>
  <si>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</si>
  <si>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</si>
  <si>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</si>
  <si>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</si>
  <si>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</si>
  <si>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</si>
  <si>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</si>
  <si>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</si>
  <si>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</si>
  <si>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</si>
  <si>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</si>
  <si>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</si>
  <si>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</si>
  <si>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</si>
  <si>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</si>
  <si>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</si>
  <si>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</si>
  <si>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</si>
  <si>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</si>
  <si>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</si>
  <si>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</si>
  <si>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</si>
  <si>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</si>
  <si>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</si>
  <si>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</si>
  <si>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</si>
  <si>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</si>
  <si>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</si>
  <si>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</si>
  <si>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</si>
  <si>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</si>
  <si>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</si>
  <si>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</si>
  <si>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</si>
  <si>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</si>
  <si>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</si>
  <si>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</si>
  <si>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</si>
  <si>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</si>
  <si>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</si>
  <si>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</si>
  <si>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</si>
  <si>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</si>
  <si>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</si>
  <si>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</si>
  <si>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</si>
  <si>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</si>
  <si>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</si>
  <si>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</si>
  <si>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</si>
  <si>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</si>
  <si>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</si>
  <si>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</si>
  <si>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</si>
  <si>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</si>
  <si>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</si>
  <si>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</si>
  <si>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</si>
  <si>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</si>
  <si>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</si>
  <si>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</si>
  <si>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</si>
  <si>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</si>
  <si>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</si>
  <si>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</si>
  <si>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</si>
  <si>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</si>
  <si>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</si>
  <si>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</si>
  <si>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</si>
  <si>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</si>
  <si>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</si>
  <si>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</si>
  <si>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</si>
  <si>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</si>
  <si>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</si>
  <si>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</si>
  <si>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</si>
  <si>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</si>
  <si>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</si>
  <si>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</si>
  <si>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</si>
  <si>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</si>
  <si>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</si>
  <si>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</si>
  <si>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</si>
  <si>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</si>
  <si>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</si>
  <si>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</si>
  <si>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</si>
  <si>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</si>
  <si>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</si>
  <si>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</si>
  <si>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</si>
  <si>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</si>
  <si>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</si>
  <si>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</si>
  <si>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</si>
  <si>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</si>
  <si>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</si>
  <si>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</si>
  <si>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</si>
  <si>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</si>
  <si>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</si>
  <si>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</si>
  <si>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</si>
  <si>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</si>
  <si>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</si>
  <si>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</si>
  <si>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</si>
  <si>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</si>
  <si>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</si>
  <si>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</si>
  <si>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</si>
  <si>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</si>
  <si>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</si>
  <si>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</si>
  <si>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</si>
  <si>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</si>
  <si>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</si>
  <si>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</si>
  <si>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</si>
  <si>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</si>
  <si>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</si>
  <si>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</si>
  <si>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</si>
  <si>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</si>
  <si>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</si>
  <si>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</si>
  <si>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</si>
  <si>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</si>
  <si>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</si>
  <si>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</si>
  <si>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</si>
  <si>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</si>
  <si>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</si>
  <si>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</si>
  <si>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</si>
  <si>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</si>
  <si>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</si>
  <si>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</si>
  <si>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</si>
  <si>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</si>
  <si>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</si>
  <si>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</si>
  <si>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</si>
  <si>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</si>
  <si>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</si>
  <si>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</si>
  <si>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</si>
  <si>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</si>
  <si>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</si>
  <si>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</si>
  <si>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</si>
  <si>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</si>
  <si>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</si>
  <si>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</si>
  <si>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</si>
  <si>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</si>
  <si>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</si>
  <si>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</si>
  <si>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</si>
  <si>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</si>
  <si>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</si>
  <si>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</si>
  <si>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</si>
  <si>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</si>
  <si>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</si>
  <si>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</si>
  <si>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</si>
  <si>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</si>
  <si>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</si>
  <si>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</si>
  <si>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</si>
  <si>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</si>
  <si>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</si>
  <si>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</si>
  <si>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</si>
  <si>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</si>
  <si>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</si>
  <si>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</si>
  <si>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</si>
  <si>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</si>
  <si>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</si>
  <si>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</si>
  <si>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</si>
  <si>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</si>
  <si>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</si>
  <si>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</si>
  <si>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</si>
  <si>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</si>
  <si>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</si>
  <si>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</si>
  <si>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</si>
  <si>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</si>
  <si>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</si>
  <si>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</si>
  <si>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</si>
  <si>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</si>
  <si>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</si>
  <si>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</si>
  <si>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</si>
  <si>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</si>
  <si>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</si>
  <si>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</si>
  <si>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</si>
  <si>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</si>
  <si>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</si>
  <si>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</si>
  <si>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</si>
  <si>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</si>
  <si>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</si>
  <si>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</si>
  <si>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</si>
  <si>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</si>
  <si>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</si>
  <si>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</si>
  <si>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</si>
  <si>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</si>
  <si>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</si>
  <si>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</si>
  <si>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</si>
  <si>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</si>
  <si>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</si>
  <si>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</si>
  <si>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</si>
  <si>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</si>
  <si>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</si>
  <si>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</si>
  <si>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</si>
  <si>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</si>
  <si>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</si>
  <si>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</si>
  <si>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</si>
  <si>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</si>
  <si>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</si>
  <si>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</si>
  <si>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</si>
  <si>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</si>
  <si>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</si>
  <si>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</si>
  <si>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</si>
  <si>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</si>
  <si>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</si>
  <si>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</si>
  <si>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</si>
  <si>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</si>
  <si>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</si>
  <si>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</si>
  <si>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</si>
  <si>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</si>
  <si>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</si>
  <si>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</si>
  <si>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</si>
  <si>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</si>
  <si>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</si>
  <si>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</si>
  <si>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</si>
  <si>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</si>
  <si>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</si>
  <si>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</si>
  <si>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</si>
  <si>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</si>
  <si>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</si>
  <si>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</si>
  <si>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</si>
  <si>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</si>
  <si>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</si>
  <si>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</si>
  <si>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</si>
  <si>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</si>
  <si>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</si>
  <si>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</si>
  <si>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</si>
  <si>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</si>
  <si>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</si>
  <si>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</si>
  <si>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</si>
  <si>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</si>
  <si>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</si>
  <si>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</si>
  <si>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</si>
  <si>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</si>
  <si>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</si>
  <si>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</si>
  <si>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</si>
  <si>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</si>
  <si>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</si>
  <si>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</si>
  <si>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</si>
  <si>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</si>
  <si>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</si>
  <si>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</si>
  <si>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</si>
  <si>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</si>
  <si>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</si>
  <si>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</si>
  <si>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</si>
  <si>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</si>
  <si>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</si>
  <si>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</si>
  <si>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</si>
  <si>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</si>
  <si>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</si>
  <si>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</si>
  <si>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</si>
  <si>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</si>
  <si>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</si>
  <si>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</si>
  <si>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</si>
  <si>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</si>
  <si>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</si>
  <si>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</si>
  <si>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</si>
  <si>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</si>
  <si>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</si>
  <si>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</si>
  <si>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</si>
  <si>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</si>
  <si>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</si>
  <si>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</si>
  <si>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</si>
  <si>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</si>
  <si>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</si>
  <si>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</si>
  <si>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</si>
  <si>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</si>
  <si>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</si>
  <si>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</si>
  <si>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</si>
  <si>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</si>
  <si>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</si>
  <si>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</si>
  <si>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</si>
  <si>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</si>
  <si>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</si>
  <si>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</si>
  <si>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</si>
  <si>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</si>
  <si>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</si>
  <si>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</si>
  <si>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</si>
  <si>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</si>
  <si>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</si>
  <si>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</si>
  <si>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</si>
  <si>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</si>
  <si>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</si>
  <si>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</si>
  <si>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</si>
  <si>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</si>
  <si>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</si>
  <si>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</si>
  <si>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</si>
  <si>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</si>
  <si>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</si>
  <si>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</si>
  <si>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</si>
  <si>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</si>
  <si>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</si>
  <si>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</si>
  <si>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</si>
  <si>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</si>
  <si>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</si>
  <si>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</si>
  <si>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</si>
  <si>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</si>
  <si>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</si>
  <si>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</si>
  <si>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</si>
  <si>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</si>
  <si>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</si>
  <si>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</si>
  <si>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</si>
  <si>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</si>
  <si>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</si>
  <si>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</si>
  <si>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</si>
  <si>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</si>
  <si>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</si>
  <si>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</si>
  <si>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</si>
  <si>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</si>
  <si>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</si>
  <si>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</si>
  <si>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</si>
  <si>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</si>
  <si>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</si>
  <si>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</si>
  <si>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</si>
  <si>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</si>
  <si>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</si>
  <si>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</si>
  <si>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</si>
  <si>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</si>
  <si>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</si>
  <si>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</si>
  <si>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</si>
  <si>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</si>
  <si>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</si>
  <si>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</si>
  <si>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</si>
  <si>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</si>
  <si>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</si>
  <si>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</si>
  <si>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</si>
  <si>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</si>
  <si>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</si>
  <si>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</si>
  <si>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</si>
  <si>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</si>
  <si>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</si>
  <si>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</si>
  <si>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</si>
  <si>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</si>
  <si>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</si>
  <si>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</si>
  <si>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</si>
  <si>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</si>
  <si>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</si>
  <si>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</si>
  <si>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</si>
  <si>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</si>
  <si>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</si>
  <si>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</si>
  <si>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</si>
  <si>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</si>
  <si>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</si>
  <si>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</si>
  <si>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</si>
  <si>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</si>
  <si>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</si>
  <si>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</si>
  <si>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</si>
  <si>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</si>
  <si>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</si>
  <si>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</si>
  <si>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</si>
  <si>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</si>
  <si>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</si>
  <si>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</si>
  <si>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</si>
  <si>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</si>
  <si>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</si>
  <si>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</si>
  <si>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</si>
  <si>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</si>
  <si>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</si>
  <si>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</si>
  <si>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</si>
  <si>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</si>
  <si>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</si>
  <si>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</si>
  <si>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</si>
  <si>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</si>
  <si>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</si>
  <si>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</si>
  <si>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</si>
  <si>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</si>
  <si>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</si>
  <si>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</si>
  <si>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</si>
  <si>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</si>
  <si>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</si>
  <si>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</si>
  <si>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</si>
  <si>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</si>
  <si>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</si>
  <si>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</si>
  <si>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</si>
  <si>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</si>
  <si>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</si>
  <si>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</si>
  <si>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</si>
  <si>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</si>
  <si>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</si>
  <si>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</si>
  <si>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</si>
  <si>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</si>
  <si>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</si>
  <si>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</si>
  <si>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</si>
  <si>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</si>
  <si>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</si>
  <si>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</si>
  <si>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</si>
  <si>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</si>
  <si>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</si>
  <si>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</si>
  <si>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</si>
  <si>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</si>
  <si>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</si>
  <si>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</si>
  <si>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</si>
  <si>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</si>
  <si>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</si>
  <si>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</si>
  <si>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</si>
  <si>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</si>
  <si>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</si>
  <si>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</si>
  <si>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</si>
  <si>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</si>
  <si>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</si>
  <si>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</si>
  <si>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</si>
  <si>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</si>
  <si>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</si>
  <si>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</si>
  <si>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</si>
  <si>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</si>
  <si>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</si>
  <si>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</si>
  <si>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</si>
  <si>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</si>
  <si>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</si>
  <si>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</si>
  <si>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</si>
  <si>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</si>
  <si>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</si>
  <si>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</si>
  <si>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</si>
  <si>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</si>
  <si>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</si>
  <si>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</si>
  <si>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</si>
  <si>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</si>
  <si>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</si>
  <si>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</si>
  <si>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</si>
  <si>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</si>
  <si>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</si>
  <si>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</si>
  <si>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</si>
  <si>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</si>
  <si>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</si>
  <si>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</si>
  <si>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</si>
  <si>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</si>
  <si>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</si>
  <si>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</si>
  <si>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</si>
  <si>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</si>
  <si>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</si>
  <si>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</si>
  <si>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</si>
  <si>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</si>
  <si>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</si>
  <si>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</si>
  <si>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</si>
  <si>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</si>
  <si>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</si>
  <si>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</si>
  <si>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</si>
  <si>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</si>
  <si>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</si>
  <si>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</si>
  <si>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</si>
  <si>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</si>
  <si>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</si>
  <si>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</si>
  <si>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</si>
  <si>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</si>
  <si>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</si>
  <si>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</si>
  <si>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</si>
  <si>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</si>
  <si>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</si>
  <si>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</si>
  <si>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</si>
  <si>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</si>
  <si>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</si>
  <si>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</si>
  <si>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</si>
  <si>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</si>
  <si>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</si>
  <si>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</si>
  <si>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</si>
  <si>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</si>
  <si>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</si>
  <si>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</si>
  <si>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</si>
  <si>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</si>
  <si>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</si>
  <si>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</si>
  <si>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</si>
  <si>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</si>
  <si>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</si>
  <si>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</si>
  <si>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</si>
  <si>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</si>
  <si>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</si>
  <si>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</si>
  <si>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</si>
  <si>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</si>
  <si>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</si>
  <si>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</si>
  <si>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</si>
  <si>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</si>
  <si>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</si>
  <si>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</si>
  <si>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</si>
  <si>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</si>
  <si>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</si>
  <si>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</si>
  <si>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</si>
  <si>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</si>
  <si>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</si>
  <si>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</si>
  <si>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</si>
  <si>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</si>
  <si>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</si>
  <si>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</si>
  <si>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</si>
  <si>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</si>
  <si>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</si>
  <si>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</si>
  <si>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</si>
  <si>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</si>
  <si>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</si>
  <si>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</si>
  <si>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</si>
  <si>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</si>
  <si>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</si>
  <si>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</si>
  <si>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</si>
  <si>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</si>
  <si>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</si>
  <si>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</si>
  <si>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</si>
  <si>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</si>
  <si>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</si>
  <si>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</si>
  <si>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</si>
  <si>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</si>
  <si>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</si>
  <si>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</si>
  <si>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</si>
  <si>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</si>
  <si>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</si>
  <si>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</si>
  <si>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</si>
  <si>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</si>
  <si>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</si>
  <si>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</si>
  <si>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</si>
  <si>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</si>
  <si>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</si>
  <si>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</si>
  <si>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</si>
  <si>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</si>
  <si>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</si>
  <si>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</si>
  <si>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</si>
  <si>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</si>
  <si>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</si>
  <si>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</si>
  <si>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</si>
  <si>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</si>
  <si>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</si>
  <si>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</si>
  <si>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</si>
  <si>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</si>
  <si>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</si>
  <si>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</si>
  <si>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</si>
  <si>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</si>
  <si>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</si>
  <si>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</si>
  <si>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</si>
  <si>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</si>
  <si>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</si>
  <si>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</si>
  <si>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</si>
  <si>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</si>
  <si>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</si>
  <si>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</si>
  <si>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</si>
  <si>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</si>
  <si>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</si>
  <si>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</si>
  <si>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</si>
  <si>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</si>
  <si>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</si>
  <si>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</si>
  <si>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</si>
  <si>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</si>
  <si>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</si>
  <si>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</si>
  <si>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</si>
  <si>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</si>
  <si>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</si>
  <si>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</si>
  <si>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</si>
  <si>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</si>
  <si>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</si>
  <si>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</si>
  <si>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</si>
  <si>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</si>
  <si>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</si>
  <si>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</si>
  <si>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</si>
  <si>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</si>
  <si>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</si>
  <si>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</si>
  <si>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</si>
  <si>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</si>
  <si>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</si>
  <si>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</si>
  <si>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</si>
  <si>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</si>
  <si>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</si>
  <si>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</si>
  <si>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</si>
  <si>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</si>
  <si>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</si>
  <si>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</si>
  <si>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</si>
  <si>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</si>
  <si>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</si>
  <si>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</si>
  <si>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</si>
  <si>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</si>
  <si>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</si>
  <si>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</si>
  <si>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</si>
  <si>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</si>
  <si>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</si>
  <si>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</si>
  <si>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</si>
  <si>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</si>
  <si>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</si>
  <si>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</si>
  <si>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</si>
  <si>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</si>
  <si>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</si>
  <si>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</si>
  <si>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</si>
  <si>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</si>
  <si>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</si>
  <si>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</si>
  <si>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</si>
  <si>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</si>
  <si>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</si>
  <si>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</si>
  <si>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</si>
  <si>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</si>
  <si>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</si>
  <si>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</si>
  <si>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</si>
  <si>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</si>
  <si>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</si>
  <si>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</si>
  <si>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</si>
  <si>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</si>
  <si>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</si>
  <si>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</si>
  <si>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</si>
  <si>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</si>
  <si>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</si>
  <si>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</si>
  <si>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</si>
  <si>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</si>
  <si>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</si>
  <si>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</si>
  <si>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</si>
  <si>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</si>
  <si>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</si>
  <si>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</si>
  <si>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</si>
  <si>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</si>
  <si>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</si>
  <si>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</si>
  <si>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</si>
  <si>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</si>
  <si>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</si>
  <si>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</si>
  <si>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</si>
  <si>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</si>
  <si>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</si>
  <si>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</si>
  <si>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</si>
  <si>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</si>
  <si>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</si>
  <si>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</si>
  <si>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</si>
  <si>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</si>
  <si>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</si>
  <si>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</si>
  <si>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</si>
  <si>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</si>
  <si>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</si>
  <si>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</si>
  <si>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</si>
  <si>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</si>
  <si>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</si>
  <si>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</si>
  <si>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</si>
  <si>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</si>
  <si>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</si>
  <si>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</si>
  <si>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</si>
  <si>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</si>
  <si>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</si>
  <si>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</si>
  <si>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</si>
  <si>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</si>
  <si>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</si>
  <si>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</si>
  <si>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</si>
  <si>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</si>
  <si>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</si>
  <si>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</si>
  <si>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</si>
  <si>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</si>
  <si>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</si>
  <si>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</si>
  <si>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</si>
  <si>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</si>
  <si>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</si>
  <si>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</si>
  <si>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</si>
  <si>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</si>
  <si>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</si>
  <si>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</si>
  <si>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</si>
  <si>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</si>
  <si>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</si>
  <si>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</si>
  <si>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</si>
  <si>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</si>
  <si>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</si>
  <si>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</si>
  <si>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</si>
  <si>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</si>
  <si>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</si>
  <si>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</si>
  <si>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</si>
  <si>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</si>
  <si>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</si>
  <si>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</si>
  <si>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</si>
  <si>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</si>
  <si>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</si>
  <si>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</si>
  <si>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</si>
  <si>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</si>
  <si>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</si>
  <si>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</si>
  <si>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</si>
  <si>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</si>
  <si>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</si>
  <si>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</si>
  <si>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</si>
  <si>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</si>
  <si>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</si>
  <si>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</si>
  <si>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</si>
  <si>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</si>
  <si>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</si>
  <si>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</si>
  <si>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</si>
  <si>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</si>
  <si>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</si>
  <si>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</si>
  <si>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</si>
  <si>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</si>
  <si>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</si>
  <si>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</si>
  <si>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</si>
  <si>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</si>
  <si>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</si>
  <si>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</si>
  <si>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</si>
  <si>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</si>
  <si>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</si>
  <si>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</si>
  <si>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</si>
  <si>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</si>
  <si>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</si>
  <si>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</si>
  <si>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</si>
  <si>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</si>
  <si>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</si>
  <si>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</si>
  <si>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</si>
  <si>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</si>
  <si>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</si>
  <si>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</si>
  <si>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</si>
  <si>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</si>
  <si>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</si>
  <si>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</si>
  <si>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</si>
  <si>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</si>
  <si>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</si>
  <si>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</si>
  <si>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</si>
  <si>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</si>
  <si>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</si>
  <si>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</si>
  <si>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</si>
  <si>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</si>
  <si>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</si>
  <si>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</si>
  <si>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</si>
  <si>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</si>
  <si>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</si>
  <si>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</si>
  <si>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</si>
  <si>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</si>
  <si>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</si>
  <si>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</si>
  <si>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</si>
  <si>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</si>
  <si>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</si>
  <si>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</si>
  <si>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</si>
  <si>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</si>
  <si>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</si>
  <si>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</si>
  <si>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</si>
  <si>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</si>
  <si>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</si>
  <si>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</si>
  <si>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</si>
  <si>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</si>
  <si>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</si>
  <si>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</si>
  <si>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</si>
  <si>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</si>
  <si>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</si>
  <si>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</si>
  <si>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</si>
  <si>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</si>
  <si>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</si>
  <si>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</si>
  <si>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</si>
  <si>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</si>
  <si>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</si>
  <si>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</si>
  <si>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</si>
  <si>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</si>
  <si>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</si>
  <si>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</si>
  <si>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</si>
  <si>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</si>
  <si>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</si>
  <si>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</si>
  <si>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</si>
  <si>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</si>
  <si>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</si>
  <si>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</si>
  <si>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</si>
  <si>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</si>
  <si>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</si>
  <si>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</si>
  <si>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</si>
  <si>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</si>
  <si>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</si>
  <si>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</si>
  <si>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</si>
  <si>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</si>
  <si>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</si>
  <si>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</si>
  <si>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</si>
  <si>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</si>
  <si>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</si>
  <si>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</si>
  <si>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</si>
  <si>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</si>
  <si>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</si>
  <si>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</si>
  <si>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</si>
  <si>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</si>
  <si>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</si>
  <si>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</si>
  <si>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</si>
  <si>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</si>
  <si>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</si>
  <si>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</si>
  <si>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</si>
  <si>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</si>
  <si>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</si>
  <si>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</si>
  <si>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</si>
  <si>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</si>
  <si>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</si>
  <si>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</si>
  <si>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</si>
  <si>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</si>
  <si>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</si>
  <si>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</si>
  <si>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</si>
  <si>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</si>
  <si>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</si>
  <si>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</si>
  <si>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</si>
  <si>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</si>
  <si>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</si>
  <si>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</si>
  <si>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</si>
  <si>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</si>
  <si>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</si>
  <si>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</si>
  <si>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</si>
  <si>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</si>
  <si>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</si>
  <si>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</si>
  <si>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</si>
  <si>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</si>
  <si>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</si>
  <si>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</si>
  <si>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</si>
  <si>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</si>
  <si>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</si>
  <si>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</si>
  <si>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</si>
  <si>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</si>
  <si>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</si>
  <si>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</si>
  <si>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</si>
  <si>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</si>
  <si>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</si>
  <si>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</si>
  <si>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</si>
  <si>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</si>
  <si>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</si>
  <si>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</si>
  <si>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</si>
  <si>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</si>
  <si>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</si>
  <si>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</si>
  <si>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</si>
  <si>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</si>
  <si>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</si>
  <si>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</si>
  <si>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</si>
  <si>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</si>
  <si>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</si>
  <si>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</si>
  <si>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</si>
  <si>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</si>
  <si>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</si>
  <si>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</si>
  <si>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</si>
  <si>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</si>
  <si>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</si>
  <si>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</si>
  <si>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</si>
  <si>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</si>
  <si>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</si>
  <si>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</si>
  <si>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</si>
  <si>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</si>
  <si>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</si>
  <si>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</si>
  <si>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</si>
  <si>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</si>
  <si>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</si>
  <si>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</si>
  <si>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</si>
  <si>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</si>
  <si>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</si>
  <si>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</si>
  <si>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</si>
  <si>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</si>
  <si>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</si>
  <si>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</si>
  <si>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</si>
  <si>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</si>
  <si>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</si>
  <si>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</si>
  <si>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</si>
  <si>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</si>
  <si>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</si>
  <si>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</si>
  <si>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</si>
  <si>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</si>
  <si>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</si>
  <si>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</si>
  <si>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</si>
  <si>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</si>
  <si>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</si>
  <si>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</si>
  <si>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</si>
  <si>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</si>
  <si>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</si>
  <si>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</si>
  <si>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</si>
  <si>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</si>
  <si>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</si>
  <si>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</si>
  <si>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</si>
  <si>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</si>
  <si>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</si>
  <si>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</si>
  <si>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</si>
  <si>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</si>
  <si>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</si>
  <si>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</si>
  <si>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</si>
  <si>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</si>
  <si>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</si>
  <si>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</si>
  <si>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</si>
  <si>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</si>
  <si>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</si>
  <si>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</si>
  <si>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</si>
  <si>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</si>
  <si>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</si>
  <si>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</si>
  <si>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</si>
  <si>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</si>
  <si>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</si>
  <si>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</si>
  <si>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</si>
  <si>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</si>
  <si>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</si>
  <si>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</si>
  <si>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</si>
  <si>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</si>
  <si>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</si>
  <si>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</si>
  <si>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</si>
  <si>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</si>
  <si>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</si>
  <si>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</si>
  <si>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</si>
  <si>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</si>
  <si>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</si>
  <si>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</si>
  <si>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</si>
  <si>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</si>
  <si>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</si>
  <si>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</si>
  <si>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</si>
  <si>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</si>
  <si>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</si>
  <si>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</si>
  <si>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</si>
  <si>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</si>
  <si>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</si>
  <si>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</si>
  <si>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</si>
  <si>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</si>
  <si>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</si>
  <si>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</si>
  <si>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</si>
  <si>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</si>
  <si>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</si>
  <si>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</si>
  <si>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</si>
  <si>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</si>
  <si>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</si>
  <si>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</si>
  <si>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</si>
  <si>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</si>
  <si>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</si>
  <si>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</si>
  <si>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</si>
  <si>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</si>
  <si>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</si>
  <si>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</si>
  <si>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</si>
  <si>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</si>
  <si>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</si>
  <si>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</si>
  <si>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</si>
  <si>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</si>
  <si>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</si>
  <si>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</si>
  <si>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</si>
  <si>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</si>
  <si>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</si>
  <si>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</si>
  <si>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</si>
  <si>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</si>
  <si>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</si>
  <si>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</si>
  <si>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</si>
  <si>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</si>
  <si>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</si>
  <si>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</si>
  <si>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</si>
  <si>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</si>
  <si>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</si>
  <si>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</si>
  <si>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</si>
  <si>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</si>
  <si>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</si>
  <si>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</si>
  <si>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</si>
  <si>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</si>
  <si>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</si>
  <si>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</si>
  <si>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</si>
  <si>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</si>
  <si>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</si>
  <si>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</si>
  <si>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</si>
  <si>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</si>
  <si>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</si>
  <si>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</si>
  <si>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</si>
  <si>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</si>
  <si>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</si>
  <si>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</si>
  <si>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</si>
  <si>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</si>
  <si>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</si>
  <si>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</si>
  <si>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</si>
  <si>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</si>
  <si>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</si>
  <si>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</si>
  <si>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</si>
  <si>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</si>
  <si>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</si>
  <si>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</si>
  <si>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</si>
  <si>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</si>
  <si>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</si>
  <si>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</si>
  <si>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</si>
  <si>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</si>
  <si>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</si>
  <si>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</si>
  <si>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</si>
  <si>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</si>
  <si>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</si>
  <si>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</si>
  <si>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</si>
  <si>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</si>
  <si>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</si>
  <si>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</si>
  <si>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</si>
  <si>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</si>
  <si>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</si>
  <si>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</si>
  <si>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</si>
  <si>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</si>
  <si>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</si>
  <si>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</si>
  <si>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</si>
  <si>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</si>
  <si>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</si>
  <si>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</si>
  <si>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</si>
  <si>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</si>
  <si>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</si>
  <si>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</si>
  <si>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</si>
  <si>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</si>
  <si>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</si>
  <si>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</si>
  <si>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</si>
  <si>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</si>
  <si>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</si>
  <si>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</si>
  <si>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</si>
  <si>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</si>
  <si>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</si>
  <si>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</si>
  <si>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</si>
  <si>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</si>
  <si>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</si>
  <si>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</si>
  <si>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</si>
  <si>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</si>
  <si>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</si>
  <si>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</si>
  <si>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</si>
  <si>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</si>
  <si>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</si>
  <si>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</si>
  <si>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</si>
  <si>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</si>
  <si>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</si>
  <si>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</si>
  <si>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</si>
  <si>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</si>
  <si>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</si>
  <si>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</si>
  <si>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</si>
  <si>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</si>
  <si>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</si>
  <si>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</si>
  <si>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</si>
  <si>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</si>
  <si>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</si>
  <si>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</si>
  <si>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</si>
  <si>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</si>
  <si>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</si>
  <si>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</si>
  <si>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</si>
  <si>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</si>
  <si>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</si>
  <si>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</si>
  <si>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</si>
  <si>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</si>
  <si>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</si>
  <si>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</si>
  <si>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</si>
  <si>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</si>
  <si>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</si>
  <si>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</si>
  <si>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</si>
  <si>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</si>
  <si>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</si>
  <si>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</si>
  <si>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</si>
  <si>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</si>
  <si>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</si>
  <si>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</si>
  <si>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</si>
  <si>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</si>
  <si>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</si>
  <si>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</si>
  <si>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</si>
  <si>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</si>
  <si>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</si>
  <si>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</si>
  <si>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</si>
  <si>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</si>
  <si>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</si>
  <si>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</si>
  <si>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</si>
  <si>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</si>
  <si>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</si>
  <si>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</si>
  <si>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</si>
  <si>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</si>
  <si>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</si>
  <si>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</si>
  <si>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</si>
  <si>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</si>
  <si>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</si>
  <si>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</si>
  <si>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</si>
  <si>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</si>
  <si>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</si>
  <si>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</si>
  <si>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</si>
  <si>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</si>
  <si>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</si>
  <si>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</si>
  <si>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</si>
  <si>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</si>
  <si>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</si>
  <si>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</si>
  <si>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</si>
  <si>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</si>
  <si>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</si>
  <si>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</si>
  <si>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</si>
  <si>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</si>
  <si>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</si>
  <si>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</si>
  <si>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</si>
  <si>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</si>
  <si>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</si>
  <si>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</si>
  <si>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</si>
  <si>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</si>
  <si>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</si>
  <si>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</si>
  <si>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</si>
  <si>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</si>
  <si>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</si>
  <si>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</si>
  <si>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</si>
  <si>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</si>
  <si>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</si>
  <si>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</si>
  <si>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</si>
  <si>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</si>
  <si>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</si>
  <si>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</si>
  <si>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</si>
  <si>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</si>
  <si>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</si>
  <si>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</si>
  <si>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</si>
  <si>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</si>
  <si>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</si>
  <si>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</si>
  <si>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</si>
  <si>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</si>
  <si>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</si>
  <si>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</si>
  <si>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</si>
  <si>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</si>
  <si>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</si>
  <si>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</si>
  <si>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</si>
  <si>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</si>
  <si>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</si>
  <si>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</si>
  <si>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</si>
  <si>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</si>
  <si>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</si>
  <si>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</si>
  <si>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</si>
  <si>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</si>
  <si>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</si>
  <si>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</si>
  <si>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</si>
  <si>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</si>
  <si>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</si>
  <si>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</si>
  <si>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</si>
  <si>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</si>
  <si>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</si>
  <si>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</si>
  <si>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</si>
  <si>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</si>
  <si>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</si>
  <si>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</si>
  <si>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</si>
  <si>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</si>
  <si>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</si>
  <si>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</si>
  <si>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</si>
  <si>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</si>
  <si>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</si>
  <si>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</si>
  <si>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</si>
  <si>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</si>
  <si>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</si>
  <si>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</si>
  <si>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</si>
  <si>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</si>
  <si>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</si>
  <si>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</si>
  <si>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</si>
  <si>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</si>
  <si>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</si>
  <si>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</si>
  <si>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</si>
  <si>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</si>
  <si>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</si>
  <si>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</si>
  <si>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</si>
  <si>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</si>
  <si>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</si>
  <si>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</si>
  <si>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</si>
  <si>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</si>
  <si>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</si>
  <si>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</si>
  <si>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</si>
  <si>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</si>
  <si>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</si>
  <si>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</si>
  <si>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</si>
  <si>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</si>
  <si>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</si>
  <si>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</si>
  <si>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</si>
  <si>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</si>
  <si>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</si>
  <si>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</si>
  <si>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</si>
  <si>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</si>
  <si>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</si>
  <si>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</si>
  <si>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</si>
  <si>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</si>
  <si>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</si>
  <si>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</si>
  <si>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</si>
  <si>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</si>
  <si>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</si>
  <si>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</si>
  <si>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</si>
  <si>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</si>
  <si>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</si>
  <si>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</si>
  <si>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</si>
  <si>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</si>
  <si>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</si>
  <si>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</si>
  <si>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</si>
  <si>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</si>
  <si>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</si>
  <si>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</si>
  <si>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</si>
  <si>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</si>
  <si>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</si>
  <si>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</si>
  <si>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</si>
  <si>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</si>
  <si>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</si>
  <si>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</si>
  <si>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</si>
  <si>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</si>
  <si>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</si>
  <si>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</si>
  <si>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</si>
  <si>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</si>
  <si>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</si>
  <si>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</si>
  <si>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</si>
  <si>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</si>
  <si>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</si>
  <si>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</si>
  <si>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</si>
  <si>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</si>
  <si>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</si>
  <si>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</si>
  <si>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</si>
  <si>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</si>
  <si>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</si>
  <si>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</si>
  <si>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</si>
  <si>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</si>
  <si>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</si>
  <si>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</si>
  <si>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</si>
  <si>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</si>
  <si>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</si>
  <si>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</si>
  <si>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</si>
  <si>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</si>
  <si>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</si>
  <si>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</si>
  <si>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</si>
  <si>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</si>
  <si>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</si>
  <si>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</si>
  <si>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</si>
  <si>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</si>
  <si>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</si>
  <si>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</si>
  <si>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</si>
  <si>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</si>
  <si>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</si>
  <si>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</si>
  <si>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</si>
  <si>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</si>
  <si>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</si>
  <si>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</si>
  <si>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</si>
  <si>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</si>
  <si>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</si>
  <si>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</si>
  <si>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</si>
  <si>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</si>
  <si>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</si>
  <si>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</si>
  <si>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</si>
  <si>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</si>
  <si>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</si>
  <si>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</si>
  <si>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</si>
  <si>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</si>
  <si>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</si>
  <si>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</si>
  <si>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</si>
  <si>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</si>
  <si>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</si>
  <si>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</si>
  <si>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</si>
  <si>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</si>
  <si>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</si>
  <si>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</si>
  <si>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</si>
  <si>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</si>
  <si>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</si>
  <si>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</si>
  <si>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</si>
  <si>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</si>
  <si>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</si>
  <si>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</si>
  <si>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</si>
  <si>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</si>
  <si>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</si>
  <si>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</si>
  <si>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</si>
  <si>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</si>
  <si>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</si>
  <si>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</si>
  <si>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</si>
  <si>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</si>
  <si>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</si>
  <si>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</si>
  <si>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</si>
  <si>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</si>
  <si>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</si>
  <si>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</si>
  <si>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</si>
  <si>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</si>
  <si>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</si>
  <si>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</si>
  <si>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</si>
  <si>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</si>
  <si>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</si>
  <si>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</si>
  <si>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</si>
  <si>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</si>
  <si>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</si>
  <si>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</si>
  <si>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</si>
  <si>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</si>
  <si>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</si>
  <si>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</si>
  <si>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</si>
  <si>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</si>
  <si>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</si>
  <si>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</si>
  <si>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</si>
  <si>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</si>
  <si>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</si>
  <si>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</si>
  <si>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</si>
  <si>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</si>
  <si>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</si>
  <si>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</si>
  <si>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</si>
  <si>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</si>
  <si>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</si>
  <si>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</si>
  <si>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</si>
  <si>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</si>
  <si>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</si>
  <si>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</si>
  <si>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</si>
  <si>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</si>
  <si>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</si>
  <si>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</si>
  <si>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</si>
  <si>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</si>
  <si>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</si>
  <si>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</si>
  <si>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</si>
  <si>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</si>
  <si>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</si>
  <si>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</si>
  <si>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</si>
  <si>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</si>
  <si>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</si>
  <si>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</si>
  <si>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</si>
  <si>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</si>
  <si>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</si>
  <si>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</si>
  <si>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</si>
  <si>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</si>
  <si>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</si>
  <si>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</si>
  <si>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</si>
  <si>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</si>
  <si>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</si>
  <si>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</si>
  <si>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</si>
  <si>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</si>
  <si>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</si>
  <si>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</si>
  <si>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</si>
  <si>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</si>
  <si>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</si>
  <si>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</si>
  <si>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</si>
  <si>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</si>
  <si>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</si>
  <si>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</si>
  <si>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</si>
  <si>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</si>
  <si>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</si>
  <si>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</si>
  <si>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</si>
  <si>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</si>
  <si>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</si>
  <si>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</si>
  <si>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</si>
  <si>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</si>
  <si>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</si>
  <si>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</si>
  <si>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</si>
  <si>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</si>
  <si>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</si>
  <si>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</si>
  <si>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</si>
  <si>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</si>
  <si>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</si>
  <si>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</si>
  <si>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</si>
  <si>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</si>
  <si>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</si>
  <si>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</si>
  <si>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</si>
  <si>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</si>
  <si>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</si>
  <si>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</si>
  <si>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</si>
  <si>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</si>
  <si>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</si>
  <si>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</si>
  <si>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</si>
  <si>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</si>
  <si>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</si>
  <si>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</si>
  <si>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</si>
  <si>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</si>
  <si>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</si>
  <si>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</si>
  <si>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</si>
  <si>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</si>
  <si>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</si>
  <si>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</si>
  <si>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</si>
  <si>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</si>
  <si>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</si>
  <si>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</si>
  <si>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</si>
  <si>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</si>
  <si>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</si>
  <si>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</si>
  <si>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</si>
  <si>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</si>
  <si>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</si>
  <si>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</si>
  <si>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</si>
  <si>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</si>
  <si>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</si>
  <si>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</si>
  <si>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</si>
  <si>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</si>
  <si>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</si>
  <si>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</si>
  <si>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</si>
  <si>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</si>
  <si>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</si>
  <si>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</si>
  <si>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</si>
  <si>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</si>
  <si>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</si>
  <si>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</si>
  <si>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</si>
  <si>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</si>
  <si>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</si>
  <si>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</si>
  <si>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</si>
  <si>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</si>
  <si>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</si>
  <si>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</si>
  <si>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</si>
  <si>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</si>
  <si>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</si>
  <si>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</si>
  <si>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</si>
  <si>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</si>
  <si>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</si>
  <si>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</si>
  <si>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</si>
  <si>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</si>
  <si>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</si>
  <si>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</si>
  <si>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</si>
  <si>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</si>
  <si>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</si>
  <si>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</si>
  <si>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</si>
  <si>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</si>
  <si>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</si>
  <si>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</si>
  <si>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</si>
  <si>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</si>
  <si>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</si>
  <si>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</si>
  <si>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</si>
  <si>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</si>
  <si>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</si>
  <si>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</si>
  <si>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</si>
  <si>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</si>
  <si>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</si>
  <si>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</si>
  <si>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</si>
  <si>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</si>
  <si>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</si>
  <si>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</si>
  <si>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</si>
  <si>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</si>
  <si>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</si>
  <si>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</si>
  <si>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</si>
  <si>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</si>
  <si>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</si>
  <si>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</si>
  <si>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</si>
  <si>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</si>
  <si>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</si>
  <si>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</si>
  <si>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</si>
  <si>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</si>
  <si>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</si>
  <si>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</si>
  <si>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</si>
  <si>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</si>
  <si>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</si>
  <si>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</si>
  <si>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</si>
  <si>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</si>
  <si>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</si>
  <si>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</si>
  <si>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</si>
  <si>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</si>
  <si>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</si>
  <si>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</si>
  <si>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</si>
  <si>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</si>
  <si>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</si>
  <si>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</si>
  <si>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</si>
  <si>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</si>
  <si>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</si>
  <si>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</si>
  <si>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</si>
  <si>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</si>
  <si>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</si>
  <si>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</si>
  <si>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</si>
  <si>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</si>
  <si>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</si>
  <si>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</si>
  <si>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</si>
  <si>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</si>
  <si>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</si>
  <si>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</si>
  <si>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</si>
  <si>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</si>
  <si>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</si>
  <si>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</si>
  <si>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</si>
  <si>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</si>
  <si>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</si>
  <si>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</si>
  <si>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</si>
  <si>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</si>
  <si>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</si>
  <si>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</si>
  <si>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</si>
  <si>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</si>
  <si>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</si>
  <si>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</si>
  <si>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</si>
  <si>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</si>
  <si>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</si>
  <si>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</si>
  <si>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</si>
  <si>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</si>
  <si>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</si>
  <si>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</si>
  <si>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</si>
  <si>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</si>
  <si>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</si>
  <si>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</si>
  <si>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</si>
  <si>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</si>
  <si>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</si>
  <si>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</si>
  <si>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</si>
  <si>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</si>
  <si>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</si>
  <si>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</si>
  <si>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</si>
  <si>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</si>
  <si>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</si>
  <si>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</si>
  <si>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</si>
  <si>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</si>
  <si>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</si>
  <si>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</si>
  <si>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</si>
  <si>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</si>
  <si>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</si>
  <si>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</si>
  <si>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</si>
  <si>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</si>
  <si>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</si>
  <si>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</si>
  <si>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</si>
  <si>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</si>
  <si>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</si>
  <si>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</si>
  <si>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</si>
  <si>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</si>
  <si>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</si>
  <si>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</si>
  <si>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</si>
  <si>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</si>
  <si>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</si>
  <si>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</si>
  <si>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</si>
  <si>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</si>
  <si>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</si>
  <si>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</si>
  <si>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</si>
  <si>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</si>
  <si>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</si>
  <si>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</si>
  <si>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</si>
  <si>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</si>
  <si>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</si>
  <si>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</si>
  <si>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</si>
  <si>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</si>
  <si>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</si>
  <si>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</si>
  <si>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</si>
  <si>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</si>
  <si>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</si>
  <si>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</si>
  <si>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</si>
  <si>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</si>
  <si>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</si>
  <si>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</si>
  <si>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</si>
  <si>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</si>
  <si>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</si>
  <si>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</si>
  <si>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</si>
  <si>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</si>
  <si>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</si>
  <si>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</si>
  <si>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</si>
  <si>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</si>
  <si>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</si>
  <si>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</si>
  <si>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</si>
  <si>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</si>
  <si>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</si>
  <si>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</si>
  <si>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</si>
  <si>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</si>
  <si>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</si>
  <si>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</si>
  <si>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</si>
  <si>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</si>
  <si>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</si>
  <si>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</si>
  <si>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</si>
  <si>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</si>
  <si>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</si>
  <si>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</si>
  <si>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</si>
  <si>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</si>
  <si>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</si>
  <si>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</si>
  <si>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</si>
  <si>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</si>
  <si>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</si>
  <si>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</si>
  <si>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</si>
  <si>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</si>
  <si>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</si>
  <si>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</si>
  <si>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</si>
  <si>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</si>
  <si>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</si>
  <si>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</si>
  <si>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</si>
  <si>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</si>
  <si>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</si>
  <si>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</si>
  <si>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</si>
  <si>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</si>
  <si>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</si>
  <si>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</si>
  <si>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</si>
  <si>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</si>
  <si>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</si>
  <si>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</si>
  <si>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</si>
  <si>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</si>
  <si>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</si>
  <si>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</si>
  <si>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</si>
  <si>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</si>
  <si>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</si>
  <si>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</si>
  <si>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</si>
  <si>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</si>
  <si>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</si>
  <si>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</si>
  <si>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</si>
  <si>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</si>
  <si>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</si>
  <si>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</si>
  <si>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</si>
  <si>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</si>
  <si>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</si>
  <si>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</si>
  <si>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</si>
  <si>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</si>
  <si>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</si>
  <si>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</si>
  <si>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</si>
  <si>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</si>
  <si>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</si>
  <si>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</si>
  <si>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</si>
  <si>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</si>
  <si>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</si>
  <si>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</si>
  <si>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</si>
  <si>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</si>
  <si>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</si>
  <si>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</si>
  <si>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</si>
  <si>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</si>
  <si>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</si>
  <si>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</si>
  <si>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</si>
  <si>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</si>
  <si>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</si>
  <si>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</si>
  <si>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</si>
  <si>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</si>
  <si>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</si>
  <si>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</si>
  <si>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</si>
  <si>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</si>
  <si>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</si>
  <si>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</si>
  <si>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</si>
  <si>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</si>
  <si>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</si>
  <si>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</si>
  <si>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</si>
  <si>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</si>
  <si>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</si>
  <si>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</si>
  <si>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</si>
  <si>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</si>
  <si>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</si>
  <si>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</si>
  <si>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</si>
  <si>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</si>
  <si>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</si>
  <si>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</si>
  <si>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</si>
  <si>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</si>
  <si>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</si>
  <si>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</si>
  <si>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</si>
  <si>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</si>
  <si>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</si>
  <si>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</si>
  <si>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</si>
  <si>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</si>
  <si>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</si>
  <si>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</si>
  <si>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</si>
  <si>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</si>
  <si>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</si>
  <si>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</si>
  <si>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</si>
  <si>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</si>
  <si>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</si>
  <si>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</si>
  <si>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</si>
  <si>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</si>
  <si>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</si>
  <si>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</si>
  <si>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</si>
  <si>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</si>
  <si>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</si>
  <si>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</si>
  <si>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</si>
  <si>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</si>
  <si>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</si>
  <si>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</si>
  <si>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</si>
  <si>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</si>
  <si>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</si>
  <si>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</si>
  <si>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</si>
  <si>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</si>
  <si>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</si>
  <si>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</si>
  <si>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</si>
  <si>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</si>
  <si>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</si>
  <si>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</si>
  <si>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</si>
  <si>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</si>
  <si>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</si>
  <si>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</si>
  <si>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</si>
  <si>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</si>
  <si>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</si>
  <si>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</si>
  <si>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</si>
  <si>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</si>
  <si>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</si>
  <si>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</si>
  <si>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</si>
  <si>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</si>
  <si>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</si>
  <si>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</si>
  <si>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</si>
  <si>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</si>
  <si>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</si>
  <si>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</si>
  <si>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</si>
  <si>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</si>
  <si>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</si>
  <si>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</si>
  <si>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</si>
  <si>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</si>
  <si>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</si>
  <si>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</si>
  <si>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</si>
  <si>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</si>
  <si>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</si>
  <si>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</si>
  <si>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</si>
  <si>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</si>
  <si>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</si>
  <si>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</si>
  <si>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</si>
  <si>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</si>
  <si>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</si>
  <si>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</si>
  <si>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</si>
  <si>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</si>
  <si>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</si>
  <si>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</si>
  <si>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</si>
  <si>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</si>
  <si>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</si>
  <si>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</si>
  <si>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</si>
  <si>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</si>
  <si>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</si>
  <si>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</si>
  <si>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</si>
  <si>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</si>
  <si>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</si>
  <si>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</si>
  <si>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</si>
  <si>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</si>
  <si>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</si>
  <si>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</si>
  <si>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</si>
  <si>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</si>
  <si>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</si>
  <si>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</si>
  <si>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</si>
  <si>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</si>
  <si>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</si>
  <si>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</si>
  <si>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</si>
  <si>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</si>
  <si>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</si>
  <si>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</si>
  <si>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</si>
  <si>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</si>
  <si>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</si>
  <si>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</si>
  <si>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</si>
  <si>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</si>
  <si>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</si>
  <si>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</si>
  <si>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</si>
  <si>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</si>
  <si>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</si>
  <si>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</si>
  <si>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</si>
  <si>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</si>
  <si>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</si>
  <si>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</si>
  <si>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</si>
  <si>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</si>
  <si>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</si>
  <si>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</si>
  <si>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</si>
  <si>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</si>
  <si>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</si>
  <si>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</si>
  <si>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</si>
  <si>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</si>
  <si>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</si>
  <si>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</si>
  <si>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</si>
  <si>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</si>
  <si>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</si>
  <si>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</si>
  <si>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</si>
  <si>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</si>
  <si>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</si>
  <si>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</si>
  <si>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</si>
  <si>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</si>
  <si>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</si>
  <si>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</si>
  <si>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</si>
  <si>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</si>
  <si>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</si>
  <si>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</si>
  <si>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</si>
  <si>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</si>
  <si>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</si>
  <si>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</si>
  <si>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</si>
  <si>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</si>
  <si>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</si>
  <si>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</si>
  <si>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</si>
  <si>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</si>
  <si>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</si>
  <si>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</si>
  <si>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</si>
  <si>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</si>
  <si>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</si>
  <si>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</si>
  <si>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</si>
  <si>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</si>
  <si>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</si>
  <si>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</si>
  <si>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</si>
  <si>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</si>
  <si>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</si>
  <si>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</si>
  <si>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</si>
  <si>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</si>
  <si>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</si>
  <si>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</si>
  <si>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</si>
  <si>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</si>
  <si>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</si>
  <si>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</si>
  <si>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</si>
  <si>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</si>
  <si>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</si>
  <si>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</si>
  <si>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</si>
  <si>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</si>
  <si>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</si>
  <si>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</si>
  <si>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</si>
  <si>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</si>
  <si>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</si>
  <si>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</si>
  <si>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</si>
  <si>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</si>
  <si>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</si>
  <si>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</si>
  <si>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</si>
  <si>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</si>
  <si>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</si>
  <si>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</si>
  <si>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</si>
  <si>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</si>
  <si>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</si>
  <si>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</si>
  <si>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</si>
  <si>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</si>
  <si>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</si>
  <si>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</si>
  <si>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</si>
  <si>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</si>
  <si>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</si>
  <si>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</si>
  <si>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</si>
  <si>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</si>
  <si>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</si>
  <si>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</si>
  <si>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</si>
  <si>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</si>
  <si>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</si>
  <si>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</si>
  <si>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</si>
  <si>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</si>
  <si>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</si>
  <si>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</si>
  <si>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</si>
  <si>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</si>
  <si>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</si>
  <si>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</si>
  <si>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</si>
  <si>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</si>
  <si>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</si>
  <si>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</si>
  <si>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</si>
  <si>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</si>
  <si>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</si>
  <si>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</si>
  <si>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</si>
  <si>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</si>
  <si>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</si>
  <si>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</si>
  <si>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</si>
  <si>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</si>
  <si>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</si>
  <si>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</si>
  <si>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</si>
  <si>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</si>
  <si>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</si>
  <si>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</si>
  <si>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</si>
  <si>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</si>
  <si>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</si>
  <si>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</si>
  <si>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</si>
  <si>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</si>
  <si>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</si>
  <si>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</si>
  <si>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</si>
  <si>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</si>
  <si>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</si>
  <si>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</si>
  <si>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</si>
  <si>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</si>
  <si>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</si>
  <si>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</si>
  <si>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</si>
  <si>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</si>
  <si>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</si>
  <si>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</si>
  <si>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</si>
  <si>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</si>
  <si>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</si>
  <si>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</si>
  <si>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</si>
  <si>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</si>
  <si>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</si>
  <si>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</si>
  <si>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</si>
  <si>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</si>
  <si>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</si>
  <si>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</si>
  <si>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</si>
  <si>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</si>
  <si>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</si>
  <si>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</si>
  <si>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</si>
  <si>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</si>
  <si>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</si>
  <si>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</si>
  <si>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</si>
  <si>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</si>
  <si>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</si>
  <si>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</si>
  <si>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</si>
  <si>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</si>
  <si>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</si>
  <si>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</si>
  <si>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</si>
  <si>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</si>
  <si>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</si>
  <si>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</si>
  <si>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</si>
  <si>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</si>
  <si>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</si>
  <si>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</si>
  <si>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</si>
  <si>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</si>
  <si>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</si>
  <si>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</si>
  <si>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</si>
  <si>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</si>
  <si>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</si>
  <si>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</si>
  <si>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</si>
  <si>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</si>
  <si>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</si>
  <si>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</si>
  <si>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</si>
  <si>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</si>
  <si>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</si>
  <si>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</si>
  <si>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</si>
  <si>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</si>
  <si>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</si>
  <si>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</si>
  <si>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</si>
  <si>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</si>
  <si>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</si>
  <si>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</si>
  <si>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</si>
  <si>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</si>
  <si>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</si>
  <si>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</si>
  <si>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</si>
  <si>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</si>
  <si>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</si>
  <si>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</si>
  <si>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</si>
  <si>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</si>
  <si>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</si>
  <si>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</si>
  <si>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</si>
  <si>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</si>
  <si>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</si>
  <si>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</si>
  <si>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</si>
  <si>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</si>
  <si>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</si>
  <si>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</si>
  <si>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</si>
  <si>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</si>
  <si>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</si>
  <si>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</si>
  <si>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</si>
  <si>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</si>
  <si>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</si>
  <si>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</si>
  <si>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</si>
  <si>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</si>
  <si>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</si>
  <si>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</si>
  <si>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</si>
  <si>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</si>
  <si>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</si>
  <si>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</si>
  <si>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</si>
  <si>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</si>
  <si>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</si>
  <si>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</si>
  <si>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</si>
  <si>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</si>
  <si>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</si>
  <si>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</si>
  <si>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</si>
  <si>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</si>
  <si>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</si>
  <si>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</si>
  <si>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</si>
  <si>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</si>
  <si>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</si>
  <si>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</si>
  <si>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</si>
  <si>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</si>
  <si>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</si>
  <si>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</si>
  <si>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</si>
  <si>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</si>
  <si>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</si>
  <si>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</si>
  <si>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</si>
  <si>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</si>
  <si>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</si>
  <si>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</si>
  <si>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</si>
  <si>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</si>
  <si>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</si>
  <si>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</si>
  <si>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</si>
  <si>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</si>
  <si>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</si>
  <si>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</si>
  <si>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</si>
  <si>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</si>
  <si>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</si>
  <si>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</si>
  <si>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</si>
  <si>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</si>
  <si>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</si>
  <si>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</si>
  <si>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</si>
  <si>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</si>
  <si>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</si>
  <si>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</si>
  <si>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</si>
  <si>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</si>
  <si>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</si>
  <si>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</si>
  <si>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</si>
  <si>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</si>
  <si>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</si>
  <si>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</si>
  <si>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</si>
  <si>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</si>
  <si>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</si>
  <si>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</si>
  <si>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</si>
  <si>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</si>
  <si>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</si>
  <si>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</si>
  <si>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</si>
  <si>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</si>
  <si>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</si>
  <si>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</si>
  <si>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</si>
  <si>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</si>
  <si>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</si>
  <si>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</si>
  <si>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</si>
  <si>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</si>
  <si>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</si>
  <si>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</si>
  <si>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</si>
  <si>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</si>
  <si>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</si>
  <si>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</si>
  <si>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</si>
  <si>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</si>
  <si>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</si>
  <si>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</si>
  <si>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</si>
  <si>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</si>
  <si>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</si>
  <si>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</si>
  <si>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</si>
  <si>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</si>
  <si>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</si>
  <si>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</si>
  <si>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</si>
  <si>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</si>
  <si>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</si>
  <si>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</si>
  <si>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</si>
  <si>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</si>
  <si>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</si>
  <si>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</si>
  <si>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</si>
  <si>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</si>
  <si>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</si>
  <si>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</si>
  <si>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</si>
  <si>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</si>
  <si>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</si>
  <si>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</si>
  <si>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</si>
  <si>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</si>
  <si>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</si>
  <si>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</si>
  <si>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</si>
  <si>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</si>
  <si>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</si>
  <si>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</si>
  <si>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</si>
  <si>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</si>
  <si>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</si>
  <si>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</si>
  <si>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</si>
  <si>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</si>
  <si>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</si>
  <si>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</si>
  <si>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</si>
  <si>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</si>
  <si>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</si>
  <si>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</si>
  <si>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</si>
  <si>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</si>
  <si>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</si>
  <si>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</si>
  <si>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</si>
  <si>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</si>
  <si>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</si>
  <si>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</si>
  <si>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</si>
  <si>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</si>
  <si>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</si>
  <si>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</si>
  <si>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</si>
  <si>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</si>
  <si>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</si>
  <si>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</si>
  <si>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</si>
  <si>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</si>
  <si>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</si>
  <si>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</si>
  <si>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</si>
  <si>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</si>
  <si>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</si>
  <si>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</si>
  <si>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</si>
  <si>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</si>
  <si>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</si>
  <si>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</si>
  <si>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</si>
  <si>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</si>
  <si>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</si>
  <si>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</si>
  <si>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</si>
  <si>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</si>
  <si>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</si>
  <si>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</si>
  <si>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</si>
  <si>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</si>
  <si>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</si>
  <si>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</si>
  <si>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</si>
  <si>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</si>
  <si>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</si>
  <si>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</si>
  <si>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</si>
  <si>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</si>
  <si>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</si>
  <si>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</si>
  <si>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</si>
  <si>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</si>
  <si>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</si>
  <si>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</si>
  <si>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</si>
  <si>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</si>
  <si>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</si>
  <si>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</si>
  <si>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</si>
  <si>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</si>
  <si>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</si>
  <si>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</si>
  <si>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</si>
  <si>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</si>
  <si>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</si>
  <si>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</si>
  <si>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</si>
  <si>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</si>
  <si>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</si>
  <si>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</si>
  <si>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</si>
  <si>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</si>
  <si>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</si>
  <si>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</si>
  <si>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</si>
  <si>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</si>
  <si>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</si>
  <si>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</si>
  <si>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</si>
  <si>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</si>
  <si>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</si>
  <si>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</si>
  <si>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</si>
  <si>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</si>
  <si>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</si>
  <si>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</si>
  <si>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</si>
  <si>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</si>
  <si>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</si>
  <si>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</si>
  <si>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</si>
  <si>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</si>
  <si>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</si>
  <si>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</si>
  <si>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</si>
  <si>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</si>
  <si>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</si>
  <si>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</si>
  <si>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</si>
  <si>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</si>
  <si>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</si>
  <si>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</si>
  <si>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</si>
  <si>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</si>
  <si>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</si>
  <si>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</si>
  <si>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</si>
  <si>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</si>
  <si>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</si>
  <si>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</si>
  <si>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</si>
  <si>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</si>
  <si>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</si>
  <si>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</si>
  <si>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</si>
  <si>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</si>
  <si>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</si>
  <si>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</si>
  <si>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</si>
  <si>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</si>
  <si>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</si>
  <si>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</si>
  <si>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</si>
  <si>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</si>
  <si>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</si>
  <si>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</si>
  <si>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</si>
  <si>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</si>
  <si>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</si>
  <si>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</si>
  <si>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</si>
  <si>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</si>
  <si>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</si>
  <si>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</si>
  <si>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</si>
  <si>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</si>
  <si>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</si>
  <si>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</si>
  <si>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</si>
  <si>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</si>
  <si>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</si>
  <si>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</si>
  <si>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</si>
  <si>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</si>
  <si>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</si>
  <si>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</si>
  <si>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</si>
  <si>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</si>
  <si>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</si>
  <si>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</si>
  <si>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</si>
  <si>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</si>
  <si>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</si>
  <si>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</si>
  <si>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</si>
  <si>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</si>
  <si>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</si>
  <si>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</si>
  <si>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</si>
  <si>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</si>
  <si>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</si>
  <si>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</si>
  <si>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</si>
  <si>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</si>
  <si>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</si>
  <si>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</si>
  <si>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</si>
  <si>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</si>
  <si>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</si>
  <si>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</si>
  <si>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</si>
  <si>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</si>
  <si>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</si>
  <si>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</si>
  <si>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</si>
  <si>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</si>
  <si>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</si>
  <si>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</si>
  <si>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</si>
  <si>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</si>
  <si>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</si>
  <si>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</si>
  <si>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</si>
  <si>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</si>
  <si>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</si>
  <si>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</si>
  <si>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</si>
  <si>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</si>
  <si>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</si>
  <si>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</si>
  <si>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</si>
  <si>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</si>
  <si>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</si>
  <si>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</si>
  <si>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</si>
  <si>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</si>
  <si>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</si>
  <si>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</si>
  <si>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</si>
  <si>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</si>
  <si>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</si>
  <si>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</si>
  <si>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</si>
  <si>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</si>
  <si>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</si>
  <si>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</si>
  <si>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</si>
  <si>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</si>
  <si>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</si>
  <si>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</si>
  <si>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</si>
  <si>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</si>
  <si>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</si>
  <si>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</si>
  <si>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</si>
  <si>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</si>
  <si>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</si>
  <si>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</si>
  <si>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</si>
  <si>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</si>
  <si>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</si>
  <si>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</si>
  <si>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</si>
  <si>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</si>
  <si>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</si>
  <si>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</si>
  <si>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</si>
  <si>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</si>
  <si>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</si>
  <si>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</si>
  <si>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</si>
  <si>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</si>
  <si>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</si>
  <si>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</si>
  <si>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</si>
  <si>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</si>
  <si>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</si>
  <si>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</si>
  <si>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</si>
  <si>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</si>
  <si>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</si>
  <si>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</si>
  <si>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</si>
  <si>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</si>
  <si>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</si>
  <si>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</si>
  <si>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</si>
  <si>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</si>
  <si>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</si>
  <si>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</si>
  <si>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</si>
  <si>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</si>
  <si>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</si>
  <si>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</si>
  <si>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</si>
  <si>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</si>
  <si>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</si>
  <si>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</si>
  <si>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</si>
  <si>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</si>
  <si>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</si>
  <si>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</si>
  <si>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</si>
  <si>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</si>
  <si>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</si>
  <si>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</si>
  <si>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</si>
  <si>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</si>
  <si>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</si>
  <si>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</si>
  <si>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</si>
  <si>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</si>
  <si>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</si>
  <si>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</si>
  <si>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</si>
  <si>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</si>
  <si>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</si>
  <si>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</si>
  <si>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</si>
  <si>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</si>
  <si>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</si>
  <si>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</si>
  <si>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</si>
  <si>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</si>
  <si>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</si>
  <si>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</si>
  <si>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</si>
  <si>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</si>
  <si>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</si>
  <si>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</si>
  <si>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</si>
  <si>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</si>
  <si>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</si>
  <si>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</si>
  <si>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</si>
  <si>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</si>
  <si>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</si>
  <si>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</si>
  <si>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</si>
  <si>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</si>
  <si>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</si>
  <si>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</si>
  <si>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</si>
  <si>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</si>
  <si>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</si>
  <si>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</si>
  <si>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</si>
  <si>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</si>
  <si>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</si>
  <si>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</si>
  <si>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</si>
  <si>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</si>
  <si>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</si>
  <si>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</si>
  <si>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</si>
  <si>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</si>
  <si>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</si>
  <si>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</si>
  <si>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</si>
  <si>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</si>
  <si>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</si>
  <si>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</si>
  <si>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</si>
  <si>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</si>
  <si>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</si>
  <si>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</si>
  <si>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</si>
  <si>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</si>
  <si>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</si>
  <si>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</si>
  <si>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</si>
  <si>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</si>
  <si>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</si>
  <si>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</si>
  <si>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</si>
  <si>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</si>
  <si>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</si>
  <si>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</si>
  <si>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</si>
  <si>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</si>
  <si>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</si>
  <si>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</si>
  <si>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</si>
  <si>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</si>
  <si>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</si>
  <si>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</si>
  <si>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</si>
  <si>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</si>
  <si>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</si>
  <si>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</si>
  <si>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</si>
  <si>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</si>
  <si>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</si>
  <si>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</si>
  <si>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</si>
  <si>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</si>
  <si>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</si>
  <si>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</si>
  <si>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</si>
  <si>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</si>
  <si>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</si>
  <si>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</si>
  <si>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</si>
  <si>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</si>
  <si>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</si>
  <si>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</si>
  <si>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</si>
  <si>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</si>
  <si>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</si>
  <si>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</si>
  <si>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</si>
  <si>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</si>
  <si>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</si>
  <si>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</si>
  <si>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</si>
  <si>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</si>
  <si>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</si>
  <si>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</si>
  <si>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</si>
  <si>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</si>
  <si>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</si>
  <si>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</si>
  <si>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</si>
  <si>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</si>
  <si>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</si>
  <si>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</si>
  <si>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</si>
  <si>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</si>
  <si>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</si>
  <si>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</si>
  <si>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</si>
  <si>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</si>
  <si>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</si>
  <si>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</si>
  <si>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</si>
  <si>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</si>
  <si>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</si>
  <si>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</si>
  <si>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</si>
  <si>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</si>
  <si>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</si>
  <si>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</si>
  <si>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</si>
  <si>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</si>
  <si>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</si>
  <si>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</si>
  <si>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</si>
  <si>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</si>
  <si>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</si>
  <si>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</si>
  <si>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</si>
  <si>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</si>
  <si>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</si>
  <si>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</si>
  <si>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</si>
  <si>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</si>
  <si>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</si>
  <si>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</si>
  <si>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</si>
  <si>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</si>
  <si>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</si>
  <si>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</si>
  <si>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</si>
  <si>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</si>
  <si>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</si>
  <si>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</si>
  <si>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</si>
  <si>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</si>
  <si>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</si>
  <si>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</si>
  <si>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</si>
  <si>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</si>
  <si>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</si>
  <si>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</si>
  <si>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</si>
  <si>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</si>
  <si>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</si>
  <si>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</si>
  <si>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</si>
  <si>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</si>
  <si>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</si>
  <si>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</si>
  <si>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</si>
  <si>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</si>
  <si>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</si>
  <si>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</si>
  <si>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</si>
  <si>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</si>
  <si>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</si>
  <si>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</si>
  <si>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</si>
  <si>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</si>
  <si>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</si>
  <si>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</si>
  <si>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</si>
  <si>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</si>
  <si>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</si>
  <si>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</si>
  <si>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</si>
  <si>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</si>
  <si>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</si>
  <si>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</si>
  <si>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</si>
  <si>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</si>
  <si>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</si>
  <si>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</si>
  <si>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</si>
  <si>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</si>
  <si>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</si>
  <si>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</si>
  <si>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</si>
  <si>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</si>
  <si>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</si>
  <si>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</si>
  <si>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</si>
  <si>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</si>
  <si>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</si>
  <si>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</si>
  <si>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</si>
  <si>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</si>
  <si>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</si>
  <si>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</si>
  <si>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</si>
  <si>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</si>
  <si>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</si>
  <si>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</si>
  <si>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</si>
  <si>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</si>
  <si>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</si>
  <si>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</si>
  <si>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</si>
  <si>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</si>
  <si>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</si>
  <si>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</si>
  <si>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</si>
  <si>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</si>
  <si>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</si>
  <si>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</si>
  <si>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</si>
  <si>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</si>
  <si>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</si>
  <si>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</si>
  <si>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</si>
  <si>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</si>
  <si>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</si>
  <si>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</si>
  <si>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</si>
  <si>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</si>
  <si>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</si>
  <si>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</si>
  <si>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</si>
  <si>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</si>
  <si>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</si>
  <si>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</si>
  <si>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</si>
  <si>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</si>
  <si>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</si>
  <si>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</si>
  <si>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</si>
  <si>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</si>
  <si>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</si>
  <si>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</si>
  <si>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</si>
  <si>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</si>
  <si>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</si>
  <si>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</si>
  <si>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</si>
  <si>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</si>
  <si>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</si>
  <si>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</si>
  <si>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</si>
  <si>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</si>
  <si>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</si>
  <si>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</si>
  <si>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</si>
  <si>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</si>
  <si>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</si>
  <si>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</si>
  <si>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</si>
  <si>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</si>
  <si>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</si>
  <si>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</si>
  <si>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</si>
  <si>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</si>
  <si>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</si>
  <si>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</si>
  <si>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</si>
  <si>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</si>
  <si>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</si>
  <si>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</si>
  <si>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</si>
  <si>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</si>
  <si>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</si>
  <si>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</si>
  <si>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</si>
  <si>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</si>
  <si>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</si>
  <si>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</si>
  <si>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</si>
  <si>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</si>
  <si>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</si>
  <si>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</si>
  <si>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</si>
  <si>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</si>
  <si>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</si>
  <si>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</si>
  <si>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</si>
  <si>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</si>
  <si>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</si>
  <si>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</si>
  <si>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</si>
  <si>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</si>
  <si>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</si>
  <si>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</si>
  <si>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</si>
  <si>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</si>
  <si>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</si>
  <si>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</si>
  <si>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</si>
  <si>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</si>
  <si>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</si>
  <si>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</si>
  <si>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</si>
  <si>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</si>
  <si>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</si>
  <si>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</si>
  <si>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</si>
  <si>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</si>
  <si>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</si>
  <si>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</si>
  <si>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</si>
  <si>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</si>
  <si>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</si>
  <si>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</si>
  <si>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</si>
  <si>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</si>
  <si>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</si>
  <si>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</si>
  <si>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</si>
  <si>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</si>
  <si>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</si>
  <si>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</si>
  <si>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</si>
  <si>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</si>
  <si>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</si>
  <si>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</si>
  <si>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</si>
  <si>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</si>
  <si>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</si>
  <si>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</si>
  <si>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</si>
  <si>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</si>
  <si>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</si>
  <si>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</si>
  <si>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</si>
  <si>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</si>
  <si>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</si>
  <si>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</si>
  <si>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</si>
  <si>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</si>
  <si>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</si>
  <si>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</si>
  <si>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</si>
  <si>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</si>
  <si>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</si>
  <si>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</si>
  <si>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</si>
  <si>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</si>
  <si>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</si>
  <si>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</si>
  <si>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</si>
  <si>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</si>
  <si>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</si>
  <si>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</si>
  <si>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</si>
  <si>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</si>
  <si>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</si>
  <si>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</si>
  <si>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</si>
  <si>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</si>
  <si>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</si>
  <si>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</si>
  <si>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</si>
  <si>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</si>
  <si>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</si>
  <si>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</si>
  <si>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</si>
  <si>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</si>
  <si>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</si>
  <si>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</si>
  <si>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</si>
  <si>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</si>
  <si>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</si>
  <si>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</si>
  <si>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</si>
  <si>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</si>
  <si>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</si>
  <si>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</si>
  <si>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</si>
  <si>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</si>
  <si>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</si>
  <si>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</si>
  <si>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</si>
  <si>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</si>
  <si>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</si>
  <si>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</si>
  <si>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</si>
  <si>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</si>
  <si>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</si>
  <si>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</si>
  <si>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</si>
  <si>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</si>
  <si>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</si>
  <si>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</si>
  <si>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</si>
  <si>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</si>
  <si>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</si>
  <si>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</si>
  <si>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</si>
  <si>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</si>
  <si>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</si>
  <si>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</si>
  <si>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</si>
  <si>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</si>
  <si>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</si>
  <si>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</si>
  <si>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</si>
  <si>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</si>
  <si>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</si>
  <si>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</si>
  <si>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</si>
  <si>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</si>
  <si>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</si>
  <si>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</si>
  <si>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</si>
  <si>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</si>
  <si>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</si>
  <si>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</si>
  <si>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</si>
  <si>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</si>
  <si>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</si>
  <si>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</si>
  <si>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</si>
  <si>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</si>
  <si>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</si>
  <si>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</si>
  <si>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</si>
  <si>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</si>
  <si>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</si>
  <si>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</si>
  <si>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</si>
  <si>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</si>
  <si>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</si>
  <si>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</si>
  <si>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</si>
  <si>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</si>
  <si>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</si>
  <si>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</si>
  <si>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</si>
  <si>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</si>
  <si>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</si>
  <si>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</si>
  <si>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</si>
  <si>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</si>
  <si>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</si>
  <si>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</si>
  <si>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</si>
  <si>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</si>
  <si>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</si>
  <si>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</si>
  <si>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</si>
  <si>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</si>
  <si>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</si>
  <si>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</si>
  <si>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</si>
  <si>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</si>
  <si>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</si>
  <si>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</si>
  <si>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</si>
  <si>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</si>
  <si>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</si>
  <si>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</si>
  <si>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</si>
  <si>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</si>
  <si>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</si>
  <si>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</si>
  <si>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</si>
  <si>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</si>
  <si>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</si>
  <si>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</si>
  <si>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</si>
  <si>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</si>
  <si>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</si>
  <si>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</si>
  <si>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</si>
  <si>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</si>
  <si>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</si>
  <si>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</si>
  <si>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</si>
  <si>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</si>
  <si>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</si>
  <si>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</si>
  <si>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</si>
  <si>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</si>
  <si>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</si>
  <si>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</si>
  <si>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</si>
  <si>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</si>
  <si>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</si>
  <si>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</si>
  <si>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</si>
  <si>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</si>
  <si>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</si>
  <si>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</si>
  <si>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</si>
  <si>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</si>
  <si>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</si>
  <si>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</si>
  <si>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</si>
  <si>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</si>
  <si>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</si>
  <si>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</si>
  <si>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</si>
  <si>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</si>
  <si>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</si>
  <si>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</si>
  <si>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</si>
  <si>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</si>
  <si>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</si>
  <si>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</si>
  <si>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</si>
  <si>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</si>
  <si>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</si>
  <si>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</si>
  <si>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</si>
  <si>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</si>
  <si>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</si>
  <si>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</si>
  <si>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</si>
  <si>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</si>
  <si>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</si>
  <si>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</si>
  <si>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</si>
  <si>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</si>
  <si>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</si>
  <si>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</si>
  <si>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</si>
  <si>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</si>
  <si>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</si>
  <si>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</si>
  <si>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</si>
  <si>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</si>
  <si>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</si>
  <si>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</si>
  <si>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</si>
  <si>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</si>
  <si>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</si>
  <si>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</si>
  <si>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</si>
  <si>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</si>
  <si>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</si>
  <si>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</si>
  <si>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</si>
  <si>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</si>
  <si>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</si>
  <si>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</si>
  <si>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</si>
  <si>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</si>
  <si>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</si>
  <si>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</si>
  <si>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</si>
  <si>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</si>
  <si>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</si>
  <si>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</si>
  <si>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</si>
  <si>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</si>
  <si>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</si>
  <si>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</si>
  <si>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</si>
  <si>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</si>
  <si>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</si>
  <si>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</si>
  <si>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</si>
  <si>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</si>
  <si>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</si>
  <si>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</si>
  <si>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</si>
  <si>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</si>
  <si>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</si>
  <si>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</si>
  <si>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</si>
  <si>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</si>
  <si>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</si>
  <si>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</si>
  <si>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</si>
  <si>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</si>
  <si>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</si>
  <si>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</si>
  <si>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</si>
  <si>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</si>
  <si>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</si>
  <si>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</si>
  <si>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</si>
  <si>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</si>
  <si>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</si>
  <si>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</si>
  <si>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</si>
  <si>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</si>
  <si>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</si>
  <si>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</si>
  <si>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</si>
  <si>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</si>
  <si>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</si>
  <si>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</si>
  <si>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</si>
  <si>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</si>
  <si>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</si>
  <si>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</si>
  <si>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</si>
  <si>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</si>
  <si>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</si>
  <si>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</si>
  <si>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</si>
  <si>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</si>
  <si>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</si>
  <si>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</si>
  <si>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</si>
  <si>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</si>
  <si>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</si>
  <si>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</si>
  <si>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</si>
  <si>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</si>
  <si>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</si>
  <si>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</si>
  <si>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</si>
  <si>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</si>
  <si>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</si>
  <si>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</si>
  <si>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</si>
  <si>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</si>
  <si>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</si>
  <si>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</si>
  <si>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</si>
  <si>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</si>
  <si>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</si>
  <si>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</si>
  <si>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</si>
  <si>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</si>
  <si>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</si>
  <si>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</si>
  <si>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</si>
  <si>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</si>
  <si>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</si>
  <si>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</si>
  <si>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</si>
  <si>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</si>
  <si>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</si>
  <si>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</si>
  <si>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</si>
  <si>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</si>
  <si>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</si>
  <si>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</si>
  <si>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</si>
  <si>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</si>
  <si>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</si>
  <si>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</si>
  <si>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</si>
  <si>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</si>
  <si>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</si>
  <si>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</si>
  <si>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</si>
  <si>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</si>
  <si>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</si>
  <si>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</si>
  <si>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</si>
  <si>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</si>
  <si>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</si>
  <si>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</si>
  <si>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</si>
  <si>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</si>
  <si>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</si>
  <si>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</si>
  <si>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</si>
  <si>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</si>
  <si>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</si>
  <si>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</si>
  <si>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</si>
  <si>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</si>
  <si>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</si>
  <si>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</si>
  <si>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</si>
  <si>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</si>
  <si>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</si>
  <si>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</si>
  <si>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</si>
  <si>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</si>
  <si>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</si>
  <si>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</si>
  <si>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</si>
  <si>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</si>
  <si>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</si>
  <si>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</si>
  <si>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</si>
  <si>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</si>
  <si>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</si>
  <si>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</si>
  <si>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</si>
  <si>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</si>
  <si>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</si>
  <si>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</si>
  <si>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</si>
  <si>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</si>
  <si>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</si>
  <si>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</si>
  <si>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</si>
  <si>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</si>
  <si>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</si>
  <si>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</si>
  <si>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</si>
  <si>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</si>
  <si>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</si>
  <si>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</si>
  <si>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</si>
  <si>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</si>
  <si>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</si>
  <si>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</si>
  <si>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</si>
  <si>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</si>
  <si>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</si>
  <si>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</si>
  <si>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</si>
  <si>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</si>
  <si>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</si>
  <si>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</si>
  <si>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</si>
  <si>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</si>
  <si>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</si>
  <si>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</si>
  <si>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</si>
  <si>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</si>
  <si>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</si>
  <si>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</si>
  <si>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</si>
  <si>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</si>
  <si>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</si>
  <si>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</si>
  <si>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</si>
  <si>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</si>
  <si>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</si>
  <si>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</si>
  <si>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</si>
  <si>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</si>
  <si>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</si>
  <si>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</si>
  <si>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</si>
  <si>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</si>
  <si>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</si>
  <si>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</si>
  <si>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</si>
  <si>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</si>
  <si>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</si>
  <si>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</si>
  <si>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</si>
  <si>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</si>
  <si>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</si>
  <si>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</si>
  <si>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</si>
  <si>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</si>
  <si>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</si>
  <si>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</si>
  <si>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</si>
  <si>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</si>
  <si>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</si>
  <si>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</si>
  <si>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</si>
  <si>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</si>
  <si>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</si>
  <si>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</si>
  <si>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</si>
  <si>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</si>
  <si>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</si>
  <si>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</si>
  <si>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</si>
  <si>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</si>
  <si>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</si>
  <si>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</si>
  <si>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</si>
  <si>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</si>
  <si>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</si>
  <si>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</si>
  <si>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</si>
  <si>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</si>
  <si>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</si>
  <si>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</si>
  <si>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</si>
  <si>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</si>
  <si>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</si>
  <si>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</si>
  <si>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</si>
  <si>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</si>
  <si>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</si>
  <si>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</si>
  <si>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</si>
  <si>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</si>
  <si>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</si>
  <si>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</si>
  <si>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</si>
  <si>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</si>
  <si>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</si>
  <si>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</si>
  <si>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</si>
  <si>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</si>
  <si>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</si>
  <si>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</si>
  <si>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</si>
  <si>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</si>
  <si>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</si>
  <si>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</si>
  <si>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</si>
  <si>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</si>
  <si>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</si>
  <si>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</si>
  <si>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</si>
  <si>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</si>
  <si>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</si>
  <si>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</si>
  <si>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</si>
  <si>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</si>
  <si>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</si>
  <si>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</si>
  <si>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</si>
  <si>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</si>
  <si>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</si>
  <si>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</si>
  <si>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</si>
  <si>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</si>
  <si>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</si>
  <si>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</si>
  <si>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</si>
  <si>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</si>
  <si>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</si>
  <si>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</si>
  <si>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</si>
  <si>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</si>
  <si>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</si>
  <si>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</si>
  <si>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</si>
  <si>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</si>
  <si>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</si>
  <si>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</si>
  <si>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</si>
  <si>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</si>
  <si>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</si>
  <si>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</si>
  <si>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</si>
  <si>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</si>
  <si>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</si>
  <si>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</si>
  <si>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</si>
  <si>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</si>
  <si>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</si>
  <si>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</si>
  <si>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</si>
  <si>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</si>
  <si>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</si>
  <si>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</si>
  <si>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</si>
  <si>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</si>
  <si>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</si>
  <si>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</si>
  <si>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</si>
  <si>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</si>
  <si>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</si>
  <si>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</si>
  <si>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</si>
  <si>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</si>
  <si>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</si>
  <si>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</si>
  <si>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</si>
  <si>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</si>
  <si>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</si>
  <si>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</si>
  <si>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</si>
  <si>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</si>
  <si>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</si>
  <si>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</si>
  <si>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</si>
  <si>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</si>
  <si>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</si>
  <si>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</si>
  <si>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</si>
  <si>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</si>
  <si>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</si>
  <si>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</si>
  <si>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</si>
  <si>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</si>
  <si>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</si>
  <si>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</si>
  <si>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</si>
  <si>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</si>
  <si>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</si>
  <si>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</si>
  <si>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</si>
  <si>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</si>
  <si>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</si>
  <si>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</si>
  <si>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</si>
  <si>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</si>
  <si>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</si>
  <si>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</si>
  <si>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</si>
  <si>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</si>
  <si>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</si>
  <si>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</si>
  <si>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</si>
  <si>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</si>
  <si>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</si>
  <si>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</si>
  <si>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</si>
  <si>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</si>
  <si>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</si>
  <si>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</si>
  <si>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</si>
  <si>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</si>
  <si>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</si>
  <si>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</si>
  <si>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</si>
  <si>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</si>
  <si>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</si>
  <si>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</si>
  <si>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</si>
  <si>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</si>
  <si>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</si>
  <si>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</si>
  <si>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</si>
  <si>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</si>
  <si>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</si>
  <si>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</si>
  <si>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</si>
  <si>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</si>
  <si>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</si>
  <si>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</si>
  <si>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</si>
  <si>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</si>
  <si>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</si>
  <si>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</si>
  <si>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</si>
  <si>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</si>
  <si>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</si>
  <si>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</si>
  <si>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</si>
  <si>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</si>
  <si>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</si>
  <si>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</si>
  <si>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</si>
  <si>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</si>
  <si>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</si>
  <si>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</si>
  <si>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</si>
  <si>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</si>
  <si>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</si>
  <si>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</si>
  <si>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</si>
  <si>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</si>
  <si>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</si>
  <si>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</si>
  <si>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</si>
  <si>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</si>
  <si>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</si>
  <si>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</si>
  <si>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</si>
  <si>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</si>
  <si>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</si>
  <si>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</si>
  <si>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</si>
  <si>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</si>
  <si>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</si>
  <si>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</si>
  <si>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</si>
  <si>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</si>
  <si>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</si>
  <si>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</si>
  <si>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</si>
  <si>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</si>
  <si>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</si>
  <si>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</si>
  <si>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</si>
  <si>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</si>
  <si>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</si>
  <si>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</si>
  <si>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</si>
  <si>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</si>
  <si>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</si>
  <si>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</si>
  <si>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</si>
  <si>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</si>
  <si>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</si>
  <si>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</si>
  <si>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</si>
  <si>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</si>
  <si>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</si>
  <si>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</si>
  <si>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</si>
  <si>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</si>
  <si>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</si>
  <si>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</si>
  <si>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</si>
  <si>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</si>
  <si>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</si>
  <si>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</si>
  <si>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</si>
  <si>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</si>
  <si>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</si>
  <si>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</si>
  <si>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</si>
  <si>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</si>
  <si>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</si>
  <si>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</si>
  <si>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</si>
  <si>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</si>
  <si>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</si>
  <si>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</si>
  <si>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</si>
  <si>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</si>
  <si>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</si>
  <si>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</si>
  <si>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</si>
  <si>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</si>
  <si>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</si>
  <si>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</si>
  <si>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</si>
  <si>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</si>
  <si>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</si>
  <si>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</si>
  <si>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</si>
  <si>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</si>
  <si>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</si>
  <si>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</si>
  <si>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</si>
  <si>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</si>
  <si>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</si>
  <si>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</si>
  <si>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</si>
  <si>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</si>
  <si>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</si>
  <si>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</si>
  <si>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</si>
  <si>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</si>
  <si>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</si>
  <si>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</si>
  <si>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</si>
  <si>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</si>
  <si>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</si>
  <si>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</si>
  <si>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</si>
  <si>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</si>
  <si>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</si>
  <si>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</si>
  <si>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</si>
  <si>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</si>
  <si>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</si>
  <si>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</si>
  <si>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</si>
  <si>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</si>
  <si>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</si>
  <si>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</si>
  <si>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</si>
  <si>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</si>
  <si>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</si>
  <si>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</si>
  <si>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</si>
  <si>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</si>
  <si>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</si>
  <si>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</si>
  <si>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</si>
  <si>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</si>
  <si>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</si>
  <si>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</si>
  <si>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</si>
  <si>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</si>
  <si>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</si>
  <si>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</si>
  <si>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</si>
  <si>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</si>
  <si>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</si>
  <si>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</si>
  <si>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</si>
  <si>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</si>
  <si>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</si>
  <si>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</si>
  <si>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</si>
  <si>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</si>
  <si>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</si>
  <si>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</si>
  <si>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</si>
  <si>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</si>
  <si>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</si>
  <si>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</si>
  <si>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</si>
  <si>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</si>
  <si>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</si>
  <si>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</si>
  <si>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</si>
  <si>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</si>
  <si>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</si>
  <si>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</si>
  <si>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</si>
  <si>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</si>
  <si>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</si>
  <si>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</si>
  <si>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</si>
  <si>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</si>
  <si>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</si>
  <si>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</si>
  <si>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</si>
  <si>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</si>
  <si>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</si>
  <si>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</si>
  <si>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</si>
  <si>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</si>
  <si>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</si>
  <si>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</si>
  <si>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</si>
  <si>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</si>
  <si>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</si>
  <si>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</si>
  <si>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</si>
  <si>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</si>
  <si>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</si>
  <si>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</si>
  <si>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</si>
  <si>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</si>
  <si>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</si>
  <si>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</si>
  <si>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</si>
  <si>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</si>
  <si>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</si>
  <si>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</si>
  <si>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</si>
  <si>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</si>
  <si>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</si>
  <si>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</si>
  <si>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</si>
  <si>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</si>
  <si>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</si>
  <si>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</si>
  <si>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</si>
  <si>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</si>
  <si>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</si>
  <si>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</si>
  <si>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</si>
  <si>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</si>
  <si>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</si>
  <si>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</si>
  <si>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</si>
  <si>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</si>
  <si>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</si>
  <si>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</si>
  <si>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</si>
  <si>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</si>
  <si>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</si>
  <si>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</si>
  <si>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</si>
  <si>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</si>
  <si>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</si>
  <si>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</si>
  <si>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</si>
  <si>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</si>
  <si>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</si>
  <si>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</si>
  <si>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</si>
  <si>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</si>
  <si>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</si>
  <si>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</si>
  <si>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</si>
  <si>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</si>
  <si>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</si>
  <si>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</si>
  <si>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</si>
  <si>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</si>
  <si>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</si>
  <si>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</si>
  <si>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</si>
  <si>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</si>
  <si>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</si>
  <si>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</si>
  <si>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</si>
  <si>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</si>
  <si>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</si>
  <si>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</si>
  <si>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</si>
  <si>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</si>
  <si>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</si>
  <si>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</si>
  <si>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</si>
  <si>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</si>
  <si>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</si>
  <si>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</si>
  <si>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</si>
  <si>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</si>
  <si>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</si>
  <si>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</si>
  <si>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</si>
  <si>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</si>
  <si>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</si>
  <si>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</si>
  <si>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</si>
  <si>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</si>
  <si>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</si>
  <si>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</si>
  <si>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</si>
  <si>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</si>
  <si>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</si>
  <si>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</si>
  <si>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</si>
  <si>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</si>
  <si>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</si>
  <si>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</si>
  <si>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</si>
  <si>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</si>
  <si>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</si>
  <si>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</si>
  <si>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</si>
  <si>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</si>
  <si>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</si>
  <si>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</si>
  <si>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</si>
  <si>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</si>
  <si>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</si>
  <si>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</si>
  <si>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</si>
  <si>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</si>
  <si>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</si>
  <si>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</si>
  <si>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</si>
  <si>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</si>
  <si>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</si>
  <si>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</si>
  <si>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</si>
  <si>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</si>
  <si>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</si>
  <si>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</si>
  <si>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</si>
  <si>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</si>
  <si>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</si>
  <si>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</si>
  <si>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</si>
  <si>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</si>
  <si>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</si>
  <si>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</si>
  <si>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</si>
  <si>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</si>
  <si>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</si>
  <si>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</si>
  <si>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</si>
  <si>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</si>
  <si>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</si>
  <si>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</si>
  <si>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</si>
  <si>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</si>
  <si>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</si>
  <si>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</si>
  <si>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</si>
  <si>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</si>
  <si>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</si>
  <si>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</si>
  <si>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</si>
  <si>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</si>
  <si>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</si>
  <si>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</si>
  <si>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</si>
  <si>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</si>
  <si>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</si>
  <si>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</si>
  <si>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</si>
  <si>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</si>
  <si>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</si>
  <si>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</si>
  <si>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</si>
  <si>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</si>
  <si>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</si>
  <si>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</si>
  <si>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</si>
  <si>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</si>
  <si>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</si>
  <si>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</si>
  <si>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</si>
  <si>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</si>
  <si>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</si>
  <si>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</si>
  <si>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</si>
  <si>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</si>
  <si>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</si>
  <si>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</si>
  <si>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</si>
  <si>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</si>
  <si>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</si>
  <si>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</si>
  <si>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</si>
  <si>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</si>
  <si>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</si>
  <si>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</si>
  <si>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</si>
  <si>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</si>
  <si>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</si>
  <si>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</si>
  <si>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</si>
  <si>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</si>
  <si>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</si>
  <si>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</si>
  <si>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</si>
  <si>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</si>
  <si>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</si>
  <si>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</si>
  <si>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</si>
  <si>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</si>
  <si>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</si>
  <si>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</si>
  <si>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</si>
  <si>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</si>
  <si>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</si>
  <si>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</si>
  <si>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</si>
  <si>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</si>
  <si>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</si>
  <si>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</si>
  <si>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</si>
  <si>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</si>
  <si>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</si>
  <si>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</si>
  <si>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</si>
  <si>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</si>
  <si>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</si>
  <si>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</si>
  <si>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</si>
  <si>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</si>
  <si>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</si>
  <si>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</si>
  <si>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</si>
  <si>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</si>
  <si>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</si>
  <si>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</si>
  <si>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</si>
  <si>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</si>
  <si>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</si>
  <si>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</si>
  <si>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</si>
  <si>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</si>
  <si>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</si>
  <si>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</si>
  <si>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</si>
  <si>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</si>
  <si>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</si>
  <si>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</si>
  <si>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</si>
  <si>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</si>
  <si>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</si>
  <si>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</si>
  <si>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</si>
  <si>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</si>
  <si>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</si>
  <si>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</si>
  <si>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</si>
  <si>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</si>
  <si>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</si>
  <si>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</si>
  <si>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</si>
  <si>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</si>
  <si>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</si>
  <si>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</si>
  <si>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</si>
  <si>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</si>
  <si>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</si>
  <si>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</si>
  <si>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</si>
  <si>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</si>
  <si>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</si>
  <si>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</si>
  <si>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</si>
  <si>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</si>
  <si>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</si>
  <si>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</si>
  <si>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</si>
  <si>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</si>
  <si>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</si>
  <si>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</si>
  <si>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</si>
  <si>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</si>
  <si>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</si>
  <si>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</si>
  <si>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</si>
  <si>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</si>
  <si>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</si>
  <si>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</si>
  <si>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</si>
  <si>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</si>
  <si>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</si>
  <si>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</si>
  <si>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</si>
  <si>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</si>
  <si>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</si>
  <si>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</si>
  <si>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</si>
  <si>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</si>
  <si>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</si>
  <si>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</si>
  <si>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</si>
  <si>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</si>
  <si>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</si>
  <si>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</si>
  <si>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</si>
  <si>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</si>
  <si>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</si>
  <si>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</si>
  <si>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</si>
  <si>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</si>
  <si>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</si>
  <si>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</si>
  <si>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</si>
  <si>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</si>
  <si>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</si>
  <si>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</si>
  <si>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</si>
  <si>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</si>
  <si>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</si>
  <si>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</si>
  <si>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</si>
  <si>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</si>
  <si>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</si>
  <si>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</si>
  <si>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</si>
  <si>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</si>
  <si>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</si>
  <si>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</si>
  <si>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</si>
  <si>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</si>
  <si>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</si>
  <si>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</si>
  <si>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</si>
  <si>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</si>
  <si>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</si>
  <si>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</si>
  <si>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</si>
  <si>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</si>
  <si>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</si>
  <si>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</si>
  <si>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</si>
  <si>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</si>
  <si>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</si>
  <si>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</si>
  <si>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</si>
  <si>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</si>
  <si>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</si>
  <si>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</si>
  <si>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</si>
  <si>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</si>
  <si>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</si>
  <si>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</si>
  <si>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</si>
  <si>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</si>
  <si>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</si>
  <si>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</si>
  <si>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</si>
  <si>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</si>
  <si>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</si>
  <si>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</si>
  <si>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</si>
  <si>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</si>
  <si>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</si>
  <si>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</si>
  <si>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</si>
  <si>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</si>
  <si>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</si>
  <si>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</si>
  <si>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</si>
  <si>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</si>
  <si>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</si>
  <si>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</si>
  <si>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</si>
  <si>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</si>
  <si>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</si>
  <si>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</si>
  <si>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</si>
  <si>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</si>
  <si>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</si>
  <si>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</si>
  <si>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</si>
  <si>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</si>
  <si>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</si>
  <si>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</si>
  <si>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</si>
  <si>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</si>
  <si>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</si>
  <si>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</si>
  <si>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</si>
  <si>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</si>
  <si>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</si>
  <si>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</si>
  <si>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</si>
  <si>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</si>
  <si>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</si>
  <si>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</si>
  <si>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</si>
  <si>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</si>
  <si>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</si>
  <si>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</si>
  <si>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</si>
  <si>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</si>
  <si>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</si>
  <si>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</si>
  <si>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</si>
  <si>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</si>
  <si>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</si>
  <si>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</si>
  <si>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</si>
  <si>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</si>
  <si>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</si>
  <si>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</si>
  <si>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</si>
  <si>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</si>
  <si>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</si>
  <si>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</si>
  <si>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</si>
  <si>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</si>
  <si>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</si>
  <si>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</si>
  <si>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</si>
  <si>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</si>
  <si>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</si>
  <si>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</si>
  <si>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</si>
  <si>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</si>
  <si>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</si>
  <si>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</si>
  <si>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</si>
  <si>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</si>
  <si>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</si>
  <si>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</si>
  <si>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</si>
  <si>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</si>
  <si>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</si>
  <si>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</si>
  <si>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</si>
  <si>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</si>
  <si>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</si>
  <si>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</si>
  <si>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</si>
  <si>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</si>
  <si>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</si>
  <si>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</si>
  <si>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</si>
  <si>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</si>
  <si>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</si>
  <si>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</si>
  <si>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</si>
  <si>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</si>
  <si>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</si>
  <si>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</si>
  <si>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</si>
  <si>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</si>
  <si>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</si>
  <si>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</si>
  <si>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</si>
  <si>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</si>
  <si>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</si>
  <si>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</si>
  <si>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</si>
  <si>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</si>
  <si>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</si>
  <si>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</si>
  <si>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</si>
  <si>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</si>
  <si>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</si>
  <si>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</si>
  <si>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</si>
  <si>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</si>
  <si>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</si>
  <si>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</si>
  <si>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</si>
  <si>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</si>
  <si>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</si>
  <si>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</si>
  <si>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</si>
  <si>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</si>
  <si>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</si>
  <si>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</si>
  <si>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</si>
  <si>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</si>
  <si>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</si>
  <si>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</si>
  <si>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</si>
  <si>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</si>
  <si>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</si>
  <si>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</si>
  <si>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</si>
  <si>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</si>
  <si>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</si>
  <si>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</si>
  <si>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</si>
  <si>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</si>
  <si>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</si>
  <si>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</si>
  <si>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</si>
  <si>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</si>
  <si>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</si>
  <si>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</si>
  <si>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</si>
  <si>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</si>
  <si>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</si>
  <si>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</si>
  <si>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</si>
  <si>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</si>
  <si>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</si>
  <si>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</si>
  <si>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</si>
  <si>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</si>
  <si>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</si>
  <si>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</si>
  <si>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</si>
  <si>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</si>
  <si>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</si>
  <si>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</si>
  <si>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</si>
  <si>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</si>
  <si>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</si>
  <si>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</si>
  <si>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</si>
  <si>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</si>
  <si>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</si>
  <si>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</si>
  <si>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</si>
  <si>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</si>
  <si>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</si>
  <si>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</si>
  <si>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</si>
  <si>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</si>
  <si>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</si>
  <si>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</si>
  <si>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</si>
  <si>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</si>
  <si>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</si>
  <si>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</si>
  <si>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</si>
  <si>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</si>
  <si>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</si>
  <si>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</si>
  <si>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</si>
  <si>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</si>
  <si>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</si>
  <si>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</si>
  <si>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</si>
  <si>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</si>
  <si>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</si>
  <si>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</si>
  <si>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</si>
  <si>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</si>
  <si>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</si>
  <si>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</si>
  <si>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</si>
  <si>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</si>
  <si>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</si>
  <si>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</si>
  <si>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</si>
  <si>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</si>
  <si>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</si>
  <si>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</si>
  <si>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</si>
  <si>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</si>
  <si>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</si>
  <si>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</si>
  <si>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</si>
  <si>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</si>
  <si>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</si>
  <si>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</si>
  <si>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</si>
  <si>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</si>
  <si>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</si>
  <si>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</si>
  <si>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</si>
  <si>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</si>
  <si>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</si>
  <si>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</si>
  <si>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</si>
  <si>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</si>
  <si>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</si>
  <si>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</si>
  <si>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</si>
  <si>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</si>
  <si>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</si>
  <si>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</si>
  <si>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</si>
  <si>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</si>
  <si>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</si>
  <si>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</si>
  <si>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</si>
  <si>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</si>
  <si>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</si>
  <si>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</si>
  <si>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</si>
  <si>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</si>
  <si>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</si>
  <si>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</si>
  <si>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</si>
  <si>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</si>
  <si>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</si>
  <si>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</si>
  <si>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</si>
  <si>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</si>
  <si>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</si>
  <si>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</si>
  <si>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</si>
  <si>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</si>
  <si>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</si>
  <si>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</si>
  <si>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</si>
  <si>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</si>
  <si>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</si>
  <si>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</si>
  <si>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</si>
  <si>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</si>
  <si>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</si>
  <si>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</si>
  <si>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</si>
  <si>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</si>
  <si>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</si>
  <si>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</si>
  <si>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</si>
  <si>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</si>
  <si>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</si>
  <si>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</si>
  <si>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</si>
  <si>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</si>
  <si>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</si>
  <si>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</si>
  <si>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</si>
  <si>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</si>
  <si>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</si>
  <si>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</si>
  <si>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</si>
  <si>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</si>
  <si>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</si>
  <si>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</si>
  <si>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</si>
  <si>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</si>
  <si>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</si>
  <si>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</si>
  <si>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</si>
  <si>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</si>
  <si>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</si>
  <si>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</si>
  <si>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</si>
  <si>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</si>
  <si>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</si>
  <si>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</si>
  <si>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</si>
  <si>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</si>
  <si>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</si>
  <si>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</si>
  <si>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</si>
  <si>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</si>
  <si>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</si>
  <si>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</si>
  <si>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</si>
  <si>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</si>
  <si>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</si>
  <si>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</si>
  <si>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</si>
  <si>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</si>
  <si>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</si>
  <si>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</si>
  <si>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</si>
  <si>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</si>
  <si>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</si>
  <si>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</si>
  <si>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</si>
  <si>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</si>
  <si>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</si>
  <si>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</si>
  <si>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</si>
  <si>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</si>
  <si>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</si>
  <si>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</si>
  <si>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</si>
  <si>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</si>
  <si>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</si>
  <si>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</si>
  <si>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</si>
  <si>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</si>
  <si>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</si>
  <si>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</si>
  <si>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</si>
  <si>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</si>
  <si>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</si>
  <si>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</si>
  <si>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</si>
  <si>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</si>
  <si>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</si>
  <si>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</si>
  <si>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</si>
  <si>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</si>
  <si>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</si>
  <si>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</si>
  <si>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</si>
  <si>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</si>
  <si>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</si>
  <si>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</si>
  <si>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</si>
  <si>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</si>
  <si>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</si>
  <si>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</si>
  <si>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</si>
  <si>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</si>
  <si>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</si>
  <si>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</si>
  <si>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</si>
  <si>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</si>
  <si>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</si>
  <si>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</si>
  <si>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</si>
  <si>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</si>
  <si>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</si>
  <si>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</si>
  <si>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</si>
  <si>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</si>
  <si>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</si>
  <si>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</si>
  <si>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</si>
  <si>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</si>
  <si>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</si>
  <si>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</si>
  <si>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</si>
  <si>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</si>
  <si>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</si>
  <si>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</si>
  <si>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</si>
  <si>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</si>
  <si>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</si>
  <si>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</si>
  <si>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</si>
  <si>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</si>
  <si>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</si>
  <si>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</si>
  <si>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</si>
  <si>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</si>
  <si>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</si>
  <si>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</si>
  <si>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</si>
  <si>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</si>
  <si>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</si>
  <si>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</si>
  <si>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</si>
  <si>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</si>
  <si>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</si>
  <si>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</si>
  <si>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</si>
  <si>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</si>
  <si>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</si>
  <si>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</si>
  <si>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</si>
  <si>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</si>
  <si>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</si>
  <si>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</si>
  <si>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</si>
  <si>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</si>
  <si>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</si>
  <si>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</si>
  <si>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</si>
  <si>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</si>
  <si>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</si>
  <si>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</si>
  <si>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</si>
  <si>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</si>
  <si>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</si>
  <si>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</si>
  <si>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</si>
  <si>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</si>
  <si>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</si>
  <si>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</si>
  <si>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</si>
  <si>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</si>
  <si>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</si>
  <si>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</si>
  <si>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</si>
  <si>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</si>
  <si>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</si>
  <si>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</si>
  <si>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</si>
  <si>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</si>
  <si>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</si>
  <si>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</si>
  <si>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</si>
  <si>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</si>
  <si>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</si>
  <si>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</si>
  <si>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</si>
  <si>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</si>
  <si>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</si>
  <si>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</si>
  <si>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</si>
  <si>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</si>
  <si>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</si>
  <si>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</si>
  <si>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</si>
  <si>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</si>
  <si>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</si>
  <si>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</si>
  <si>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</si>
  <si>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</si>
  <si>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</si>
  <si>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</si>
  <si>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</si>
  <si>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</si>
  <si>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</si>
  <si>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</si>
  <si>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</si>
  <si>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</si>
  <si>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</si>
  <si>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</si>
  <si>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</si>
  <si>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</si>
  <si>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</si>
  <si>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</si>
  <si>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</si>
  <si>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</si>
  <si>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</si>
  <si>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</si>
  <si>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</si>
  <si>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</si>
  <si>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</si>
  <si>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</si>
  <si>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</si>
  <si>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</si>
  <si>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</si>
  <si>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</si>
  <si>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</si>
  <si>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</si>
  <si>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</si>
  <si>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</si>
  <si>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</si>
  <si>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</si>
  <si>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</si>
  <si>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</si>
  <si>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</si>
  <si>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</si>
  <si>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</si>
  <si>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</si>
  <si>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</si>
  <si>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</si>
  <si>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</si>
  <si>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</si>
  <si>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</si>
  <si>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</si>
  <si>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</si>
  <si>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</si>
  <si>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</si>
  <si>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</si>
  <si>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</si>
  <si>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</si>
  <si>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</si>
  <si>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</si>
  <si>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</si>
  <si>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</si>
  <si>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</si>
  <si>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</si>
  <si>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</si>
  <si>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</si>
  <si>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</si>
  <si>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</si>
  <si>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</si>
  <si>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</si>
  <si>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</si>
  <si>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</si>
  <si>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</si>
  <si>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</si>
  <si>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</si>
  <si>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</si>
  <si>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</si>
  <si>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</si>
  <si>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</si>
  <si>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</si>
  <si>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</si>
  <si>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</si>
  <si>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</si>
  <si>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</si>
  <si>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</si>
  <si>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</si>
  <si>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</si>
  <si>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</si>
  <si>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</si>
  <si>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</si>
  <si>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</si>
  <si>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</si>
  <si>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</si>
  <si>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</si>
  <si>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</si>
  <si>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</si>
  <si>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</si>
  <si>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</si>
  <si>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</si>
  <si>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</si>
  <si>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</si>
  <si>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</si>
  <si>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</si>
  <si>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</si>
  <si>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</si>
  <si>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</si>
  <si>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</si>
  <si>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</si>
  <si>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</si>
  <si>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</si>
  <si>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</si>
  <si>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</si>
  <si>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</si>
  <si>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</si>
  <si>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</si>
  <si>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</si>
  <si>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</si>
  <si>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</si>
  <si>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</si>
  <si>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</si>
  <si>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</si>
  <si>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</si>
  <si>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</si>
  <si>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</si>
  <si>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</si>
  <si>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</si>
  <si>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</si>
  <si>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</si>
  <si>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</si>
  <si>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</si>
  <si>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</si>
  <si>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</si>
  <si>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</si>
  <si>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</si>
  <si>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</si>
  <si>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</si>
  <si>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</si>
  <si>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</si>
  <si>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</si>
  <si>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</si>
  <si>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</si>
  <si>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</si>
  <si>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</si>
  <si>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</si>
  <si>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</si>
  <si>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</si>
  <si>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</si>
  <si>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</si>
  <si>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</si>
  <si>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</si>
  <si>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</si>
  <si>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</si>
  <si>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</si>
  <si>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</si>
  <si>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</si>
  <si>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</si>
  <si>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</si>
  <si>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</si>
  <si>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</si>
  <si>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</si>
  <si>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</si>
  <si>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</si>
  <si>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</si>
  <si>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</si>
  <si>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</si>
  <si>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</si>
  <si>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</si>
  <si>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</si>
  <si>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</si>
  <si>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</si>
  <si>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</si>
  <si>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</si>
  <si>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</si>
  <si>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</si>
  <si>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</si>
  <si>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</si>
  <si>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</si>
  <si>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</si>
  <si>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</si>
  <si>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</si>
  <si>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</si>
  <si>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</si>
  <si>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</si>
  <si>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</si>
  <si>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</si>
  <si>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</si>
  <si>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</si>
  <si>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</si>
  <si>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</si>
  <si>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</si>
  <si>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</si>
  <si>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</si>
  <si>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</si>
  <si>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</si>
  <si>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</si>
  <si>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</si>
  <si>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</si>
  <si>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</si>
  <si>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</si>
  <si>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</si>
  <si>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</si>
  <si>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</si>
  <si>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</si>
  <si>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</si>
  <si>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</si>
  <si>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</si>
  <si>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</si>
  <si>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</si>
  <si>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</si>
  <si>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</si>
  <si>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</si>
  <si>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</si>
  <si>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</si>
  <si>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</si>
  <si>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</si>
  <si>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</si>
  <si>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</si>
  <si>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</si>
  <si>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</si>
  <si>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</si>
  <si>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</si>
  <si>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</si>
  <si>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</si>
  <si>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</si>
  <si>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</si>
  <si>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</si>
  <si>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</si>
  <si>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</si>
  <si>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</si>
  <si>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</si>
  <si>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</si>
  <si>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</si>
  <si>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</si>
  <si>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</si>
  <si>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</si>
  <si>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</si>
  <si>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</si>
  <si>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</si>
  <si>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</si>
  <si>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</si>
  <si>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</si>
  <si>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</si>
  <si>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</si>
  <si>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</si>
  <si>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</si>
  <si>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</si>
  <si>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</si>
  <si>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</si>
  <si>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</si>
  <si>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</si>
  <si>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</si>
  <si>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</si>
  <si>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</si>
  <si>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</si>
  <si>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</si>
  <si>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</si>
  <si>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</si>
  <si>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</si>
  <si>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</si>
  <si>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</si>
  <si>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</si>
  <si>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</si>
  <si>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</si>
  <si>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</si>
  <si>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</si>
  <si>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</si>
  <si>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</si>
  <si>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</si>
  <si>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</si>
  <si>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</si>
  <si>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</si>
  <si>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</si>
  <si>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</si>
  <si>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</si>
  <si>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</si>
  <si>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</si>
  <si>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</si>
  <si>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</si>
  <si>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</si>
  <si>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</si>
  <si>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</si>
  <si>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</si>
  <si>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</si>
  <si>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</si>
  <si>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</si>
  <si>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</si>
  <si>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</si>
  <si>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</si>
  <si>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</si>
  <si>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</si>
  <si>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</si>
  <si>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</si>
  <si>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</si>
  <si>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</si>
  <si>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</si>
  <si>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</si>
  <si>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</si>
  <si>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</si>
  <si>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</si>
  <si>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</si>
  <si>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</si>
  <si>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</si>
  <si>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</si>
  <si>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</si>
  <si>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</si>
  <si>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</si>
  <si>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</si>
  <si>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</si>
  <si>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</si>
  <si>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</si>
  <si>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</si>
  <si>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</si>
  <si>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</si>
  <si>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</si>
  <si>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</si>
  <si>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</si>
  <si>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</si>
  <si>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</si>
  <si>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</si>
  <si>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</si>
  <si>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</si>
  <si>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</si>
  <si>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</si>
  <si>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</si>
  <si>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</si>
  <si>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</si>
  <si>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</si>
  <si>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</si>
  <si>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</si>
  <si>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</si>
  <si>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</si>
  <si>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</si>
  <si>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</si>
  <si>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</si>
  <si>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</si>
  <si>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</si>
  <si>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</si>
  <si>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</si>
  <si>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</si>
  <si>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</si>
  <si>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</si>
  <si>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</si>
  <si>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</si>
  <si>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</si>
  <si>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</si>
  <si>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</si>
  <si>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</si>
  <si>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</si>
  <si>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</si>
  <si>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</si>
  <si>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</si>
  <si>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</si>
  <si>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</si>
  <si>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</si>
  <si>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</si>
  <si>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</si>
  <si>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</si>
  <si>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</si>
  <si>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</si>
  <si>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</si>
  <si>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</si>
  <si>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</si>
  <si>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</si>
  <si>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</si>
  <si>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</si>
  <si>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</si>
  <si>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</si>
  <si>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</si>
  <si>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</si>
  <si>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</si>
  <si>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</si>
  <si>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</si>
  <si>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</si>
  <si>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</si>
  <si>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</si>
  <si>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</si>
  <si>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</si>
  <si>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</si>
  <si>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</si>
  <si>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</si>
  <si>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</si>
  <si>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</si>
  <si>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</si>
  <si>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</si>
  <si>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</si>
  <si>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</si>
  <si>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</si>
  <si>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</si>
  <si>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</si>
  <si>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</si>
  <si>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</si>
  <si>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</si>
  <si>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</si>
  <si>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</si>
  <si>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</si>
  <si>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</si>
  <si>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</si>
  <si>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</si>
  <si>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</si>
  <si>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</si>
  <si>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</si>
  <si>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</si>
  <si>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</si>
  <si>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</si>
  <si>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</si>
  <si>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</si>
  <si>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</si>
  <si>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</si>
  <si>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</si>
  <si>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</si>
  <si>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</si>
  <si>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</si>
  <si>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</si>
  <si>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</si>
  <si>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</si>
  <si>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</si>
  <si>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</si>
  <si>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</si>
  <si>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</si>
  <si>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</si>
  <si>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</si>
  <si>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</si>
  <si>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</si>
  <si>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</si>
  <si>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</si>
  <si>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</si>
  <si>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</si>
  <si>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</si>
  <si>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</si>
  <si>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</si>
  <si>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</si>
  <si>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</si>
  <si>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</si>
  <si>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</si>
  <si>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</si>
  <si>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</si>
  <si>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</si>
  <si>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</si>
  <si>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</si>
  <si>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</si>
  <si>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</si>
  <si>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</si>
  <si>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</si>
  <si>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</si>
  <si>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</si>
  <si>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</si>
  <si>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</si>
  <si>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</si>
  <si>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</si>
  <si>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</si>
  <si>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</si>
  <si>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</si>
  <si>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</si>
  <si>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</si>
  <si>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</si>
  <si>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</si>
  <si>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</si>
  <si>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</si>
  <si>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</si>
  <si>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</si>
  <si>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</si>
  <si>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</si>
  <si>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</si>
  <si>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</si>
  <si>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</si>
  <si>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</si>
  <si>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</si>
  <si>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</si>
  <si>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</si>
  <si>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</si>
  <si>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</si>
  <si>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</si>
  <si>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</si>
  <si>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</si>
  <si>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</si>
  <si>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</si>
  <si>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</si>
  <si>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</si>
  <si>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</si>
  <si>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</si>
  <si>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</si>
  <si>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</si>
  <si>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</si>
  <si>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</si>
  <si>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</si>
  <si>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</si>
  <si>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</si>
  <si>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</si>
  <si>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</si>
  <si>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</si>
  <si>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</si>
  <si>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</si>
  <si>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</si>
  <si>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</si>
  <si>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</si>
  <si>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</si>
  <si>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</si>
  <si>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</si>
  <si>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</si>
  <si>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</si>
  <si>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</si>
  <si>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</si>
  <si>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</si>
  <si>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</si>
  <si>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</si>
  <si>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</si>
  <si>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</si>
  <si>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</si>
  <si>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</si>
  <si>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</si>
  <si>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</si>
  <si>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</si>
  <si>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</si>
  <si>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</si>
  <si>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</si>
  <si>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</si>
  <si>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</si>
  <si>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</si>
  <si>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</si>
  <si>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</si>
  <si>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</si>
  <si>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</si>
  <si>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</si>
  <si>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</si>
  <si>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</si>
  <si>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</si>
  <si>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</si>
  <si>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</si>
  <si>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</si>
  <si>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</si>
  <si>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</si>
  <si>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</si>
  <si>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</si>
  <si>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</si>
  <si>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</si>
  <si>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</si>
  <si>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</si>
  <si>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</si>
  <si>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</si>
  <si>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</si>
  <si>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</si>
  <si>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</si>
  <si>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</si>
  <si>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</si>
  <si>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</si>
  <si>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</si>
  <si>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</si>
  <si>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</si>
  <si>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</si>
  <si>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</si>
  <si>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</si>
  <si>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</si>
  <si>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</si>
  <si>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</si>
  <si>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</si>
  <si>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</si>
  <si>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</si>
  <si>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</si>
  <si>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</si>
  <si>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</si>
  <si>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</si>
  <si>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</si>
  <si>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</si>
  <si>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</si>
  <si>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</si>
  <si>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</si>
  <si>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</si>
  <si>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</si>
  <si>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</si>
  <si>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</si>
  <si>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</si>
  <si>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</si>
  <si>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</si>
  <si>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</si>
  <si>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</si>
  <si>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</si>
  <si>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</si>
  <si>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</si>
  <si>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</si>
  <si>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</si>
  <si>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</si>
  <si>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</si>
  <si>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</si>
  <si>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</si>
  <si>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</si>
  <si>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</si>
  <si>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</si>
  <si>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</si>
  <si>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</si>
  <si>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</si>
  <si>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</si>
  <si>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</si>
  <si>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</si>
  <si>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</si>
  <si>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</si>
  <si>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</si>
  <si>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</si>
  <si>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</si>
  <si>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</si>
  <si>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</si>
  <si>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</si>
  <si>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</si>
  <si>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</si>
  <si>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</si>
  <si>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</si>
  <si>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</si>
  <si>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</si>
  <si>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</si>
  <si>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</si>
  <si>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</si>
  <si>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</si>
  <si>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</si>
  <si>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</si>
  <si>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</si>
  <si>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</si>
  <si>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</si>
  <si>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</si>
  <si>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</si>
  <si>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</si>
  <si>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</si>
  <si>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</si>
  <si>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</si>
  <si>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</si>
  <si>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</si>
  <si>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</si>
  <si>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</si>
  <si>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</si>
  <si>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</si>
  <si>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</si>
  <si>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</si>
  <si>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</si>
  <si>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</si>
  <si>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</si>
  <si>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</si>
  <si>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</si>
  <si>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</si>
  <si>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</si>
  <si>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</si>
  <si>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</si>
  <si>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</si>
  <si>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</si>
  <si>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</si>
  <si>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</si>
  <si>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</si>
  <si>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</si>
  <si>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</si>
  <si>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</si>
  <si>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</si>
  <si>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</si>
  <si>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</si>
  <si>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</si>
  <si>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</si>
  <si>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</si>
  <si>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</si>
  <si>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</si>
  <si>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</si>
  <si>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</si>
  <si>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</si>
  <si>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</si>
  <si>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</si>
  <si>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</si>
  <si>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</si>
  <si>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</si>
  <si>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</si>
  <si>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</si>
  <si>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</si>
  <si>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</si>
  <si>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</si>
  <si>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</si>
  <si>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</si>
  <si>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</si>
  <si>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</si>
  <si>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</si>
  <si>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</si>
  <si>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</si>
  <si>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</si>
  <si>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</si>
  <si>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</si>
  <si>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</si>
  <si>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</si>
  <si>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</si>
  <si>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</si>
  <si>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</si>
  <si>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</si>
  <si>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</si>
  <si>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</si>
  <si>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</si>
  <si>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</si>
  <si>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</si>
  <si>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</si>
  <si>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</si>
  <si>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</si>
  <si>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</si>
  <si>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</si>
  <si>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</si>
  <si>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</si>
  <si>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</si>
  <si>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</si>
  <si>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</si>
  <si>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</si>
  <si>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</si>
  <si>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</si>
  <si>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</si>
  <si>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</si>
  <si>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</si>
  <si>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</si>
  <si>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</si>
  <si>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</si>
  <si>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</si>
  <si>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</si>
  <si>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</si>
  <si>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</si>
  <si>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</si>
  <si>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</si>
  <si>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</si>
  <si>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</si>
  <si>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</si>
  <si>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</si>
  <si>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</si>
  <si>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</si>
  <si>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</si>
  <si>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</si>
  <si>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</si>
  <si>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</si>
  <si>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</si>
  <si>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</si>
  <si>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</si>
  <si>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</si>
  <si>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</si>
  <si>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</si>
  <si>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</si>
  <si>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</si>
  <si>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</si>
  <si>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</si>
  <si>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</si>
  <si>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</si>
  <si>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</si>
  <si>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</si>
  <si>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</si>
  <si>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</si>
  <si>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</si>
  <si>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</si>
  <si>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</si>
  <si>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</si>
  <si>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</si>
  <si>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</si>
  <si>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</si>
  <si>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</si>
  <si>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</si>
  <si>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</si>
  <si>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</si>
  <si>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</si>
  <si>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</si>
  <si>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</si>
  <si>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</si>
  <si>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</si>
  <si>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</si>
  <si>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</si>
  <si>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</si>
  <si>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</si>
  <si>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</si>
  <si>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</si>
  <si>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</si>
  <si>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</si>
  <si>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</si>
  <si>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</si>
  <si>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</si>
  <si>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</si>
  <si>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</si>
  <si>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</si>
  <si>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</si>
  <si>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</si>
  <si>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</si>
  <si>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</si>
  <si>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</si>
  <si>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</si>
  <si>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</si>
  <si>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</si>
  <si>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</si>
  <si>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</si>
  <si>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</si>
  <si>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</si>
  <si>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</si>
  <si>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</si>
  <si>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</si>
  <si>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</si>
  <si>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</si>
  <si>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</si>
  <si>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</si>
  <si>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</si>
  <si>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</si>
  <si>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</si>
  <si>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</si>
  <si>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</si>
  <si>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</si>
  <si>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</si>
  <si>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</si>
  <si>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</si>
  <si>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</si>
  <si>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</si>
  <si>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</si>
  <si>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</si>
  <si>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</si>
  <si>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</si>
  <si>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</si>
  <si>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</si>
  <si>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</si>
  <si>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</si>
  <si>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</si>
  <si>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</si>
  <si>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</si>
  <si>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</si>
  <si>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</si>
  <si>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</si>
  <si>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</si>
  <si>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</si>
  <si>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</si>
  <si>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</si>
  <si>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</si>
  <si>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</si>
  <si>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</si>
  <si>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</si>
  <si>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</si>
  <si>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</si>
  <si>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</si>
  <si>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</si>
  <si>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</si>
  <si>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</si>
  <si>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</si>
  <si>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</si>
  <si>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</si>
  <si>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</si>
  <si>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</si>
  <si>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</si>
  <si>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</si>
  <si>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</si>
  <si>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</si>
  <si>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</si>
  <si>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</si>
  <si>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</si>
  <si>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</si>
  <si>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</si>
  <si>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</si>
  <si>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</si>
  <si>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</si>
  <si>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</si>
  <si>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</si>
  <si>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</si>
  <si>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</si>
  <si>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</si>
  <si>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</si>
  <si>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</si>
  <si>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</si>
  <si>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</si>
  <si>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</si>
  <si>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</si>
  <si>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</si>
  <si>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</si>
  <si>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</si>
  <si>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</si>
  <si>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</si>
  <si>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</si>
  <si>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</si>
  <si>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</si>
  <si>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</si>
  <si>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</si>
  <si>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</si>
  <si>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</si>
  <si>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</si>
  <si>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</si>
  <si>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</si>
  <si>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</si>
  <si>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</si>
  <si>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</si>
  <si>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</si>
  <si>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</si>
  <si>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</si>
  <si>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</si>
  <si>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</si>
  <si>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</si>
  <si>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</si>
  <si>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</si>
  <si>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</si>
  <si>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</si>
  <si>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</si>
  <si>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</si>
  <si>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</si>
  <si>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</si>
  <si>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</si>
  <si>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</si>
  <si>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</si>
  <si>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</si>
  <si>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</si>
  <si>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</si>
  <si>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</si>
  <si>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</si>
  <si>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</si>
  <si>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</si>
  <si>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</si>
  <si>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</si>
  <si>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</si>
  <si>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</si>
  <si>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</si>
  <si>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</si>
  <si>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</si>
  <si>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</si>
  <si>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</si>
  <si>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</si>
  <si>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</si>
  <si>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</si>
  <si>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</si>
  <si>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</si>
  <si>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</si>
  <si>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</si>
  <si>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</si>
  <si>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</si>
  <si>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</si>
  <si>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</si>
  <si>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</si>
  <si>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</si>
  <si>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</si>
  <si>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</si>
  <si>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</si>
  <si>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</si>
  <si>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</si>
  <si>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</si>
  <si>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</si>
  <si>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</si>
  <si>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</si>
  <si>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</si>
  <si>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</si>
  <si>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</si>
  <si>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</si>
  <si>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</si>
  <si>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</si>
  <si>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</si>
  <si>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</si>
  <si>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</si>
  <si>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</si>
  <si>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</si>
  <si>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</si>
  <si>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</si>
  <si>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</si>
  <si>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</si>
  <si>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</si>
  <si>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</si>
  <si>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</si>
  <si>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</si>
  <si>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</si>
  <si>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</si>
  <si>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</si>
  <si>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</si>
  <si>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</si>
  <si>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</si>
  <si>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</si>
  <si>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</si>
  <si>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</si>
  <si>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</si>
  <si>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</si>
  <si>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</si>
  <si>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</si>
  <si>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</si>
  <si>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</si>
  <si>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</si>
  <si>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</si>
  <si>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</si>
  <si>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</si>
  <si>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</si>
  <si>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</si>
  <si>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</si>
  <si>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</si>
  <si>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</si>
  <si>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</si>
  <si>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</si>
  <si>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</si>
  <si>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</si>
  <si>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</si>
  <si>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</si>
  <si>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</si>
  <si>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</si>
  <si>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</si>
  <si>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</si>
  <si>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</si>
  <si>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</si>
  <si>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</si>
  <si>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</si>
  <si>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</si>
  <si>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</si>
  <si>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</si>
  <si>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</si>
  <si>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</si>
  <si>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</si>
  <si>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</si>
  <si>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</si>
  <si>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</si>
  <si>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</si>
  <si>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</si>
  <si>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</si>
  <si>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</si>
  <si>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</si>
  <si>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</si>
  <si>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</si>
  <si>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</si>
  <si>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</si>
  <si>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</si>
  <si>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</si>
  <si>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</si>
  <si>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</si>
  <si>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</si>
  <si>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</si>
  <si>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</si>
  <si>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</si>
  <si>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</si>
  <si>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</si>
  <si>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</si>
  <si>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</si>
  <si>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</si>
  <si>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</si>
  <si>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</si>
  <si>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</si>
  <si>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</si>
  <si>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</si>
  <si>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</si>
  <si>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</si>
  <si>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</si>
  <si>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</si>
  <si>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</si>
  <si>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</si>
  <si>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</si>
  <si>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</si>
  <si>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</si>
  <si>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</si>
  <si>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</si>
  <si>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</si>
  <si>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</si>
  <si>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</si>
  <si>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</si>
  <si>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</si>
  <si>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</si>
  <si>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</si>
  <si>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</si>
  <si>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</si>
  <si>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</si>
  <si>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</si>
  <si>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</si>
  <si>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</si>
  <si>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</si>
  <si>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</si>
  <si>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</si>
  <si>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</si>
  <si>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</si>
  <si>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</si>
  <si>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</si>
  <si>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</si>
  <si>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</si>
  <si>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</si>
  <si>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</si>
  <si>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</si>
  <si>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</si>
  <si>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</si>
  <si>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</si>
  <si>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</si>
  <si>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</si>
  <si>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</si>
  <si>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</si>
  <si>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</si>
  <si>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</si>
  <si>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</si>
  <si>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</si>
  <si>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</si>
  <si>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</si>
  <si>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</si>
  <si>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</si>
  <si>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</si>
  <si>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</si>
  <si>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</si>
  <si>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</si>
  <si>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</si>
  <si>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</si>
  <si>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</si>
  <si>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</si>
  <si>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</si>
  <si>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</si>
  <si>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</si>
  <si>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</si>
  <si>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</si>
  <si>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</si>
  <si>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</si>
  <si>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</si>
  <si>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</si>
  <si>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</si>
  <si>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</si>
  <si>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</si>
  <si>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</si>
  <si>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</si>
  <si>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</si>
  <si>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</si>
  <si>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</si>
  <si>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</si>
  <si>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</si>
  <si>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</si>
  <si>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</si>
  <si>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</si>
  <si>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</si>
  <si>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</si>
  <si>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</si>
  <si>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</si>
  <si>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</si>
  <si>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</si>
  <si>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</si>
  <si>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</si>
  <si>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</si>
  <si>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</si>
  <si>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</si>
  <si>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</si>
  <si>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</si>
  <si>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</si>
  <si>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</si>
  <si>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</si>
  <si>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</si>
  <si>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</si>
  <si>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</si>
  <si>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</si>
  <si>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</si>
  <si>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</si>
  <si>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</si>
  <si>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</si>
  <si>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</si>
  <si>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</si>
  <si>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</si>
  <si>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</si>
  <si>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</si>
  <si>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</si>
  <si>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</si>
  <si>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</si>
  <si>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</si>
  <si>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</si>
  <si>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</si>
  <si>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</si>
  <si>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</si>
  <si>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</si>
  <si>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</si>
  <si>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</si>
  <si>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</si>
  <si>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</si>
  <si>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</si>
  <si>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</si>
  <si>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</si>
  <si>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</si>
  <si>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</si>
  <si>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</si>
  <si>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</si>
  <si>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</si>
  <si>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</si>
  <si>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</si>
  <si>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</si>
  <si>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</si>
  <si>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</si>
  <si>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</si>
  <si>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</si>
  <si>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</si>
  <si>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</si>
  <si>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</si>
  <si>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</si>
  <si>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</si>
  <si>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</si>
  <si>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</si>
  <si>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</si>
  <si>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</si>
  <si>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</si>
  <si>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</si>
  <si>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</si>
  <si>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</si>
  <si>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</si>
  <si>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</si>
  <si>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</si>
  <si>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</si>
  <si>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</si>
  <si>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</si>
  <si>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</si>
  <si>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</si>
  <si>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</si>
  <si>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</si>
  <si>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</si>
  <si>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</si>
  <si>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</si>
  <si>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</si>
  <si>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</si>
  <si>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</si>
  <si>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</si>
  <si>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</si>
  <si>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</si>
  <si>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</si>
  <si>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</si>
  <si>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</si>
  <si>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</si>
  <si>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</si>
  <si>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</si>
  <si>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</si>
  <si>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</si>
  <si>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</si>
  <si>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</si>
  <si>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</si>
  <si>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</si>
  <si>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</si>
  <si>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</si>
  <si>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</si>
  <si>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</si>
  <si>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</si>
  <si>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</si>
  <si>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</si>
  <si>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</si>
  <si>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</si>
  <si>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</si>
  <si>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</si>
  <si>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</si>
  <si>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</si>
  <si>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</si>
  <si>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</si>
  <si>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</si>
  <si>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</si>
  <si>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</si>
  <si>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</si>
  <si>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</si>
  <si>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</si>
  <si>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</si>
  <si>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</si>
  <si>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</si>
  <si>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</si>
  <si>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</si>
  <si>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</si>
  <si>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</si>
  <si>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</si>
  <si>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</si>
  <si>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</si>
  <si>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</si>
  <si>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</si>
  <si>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</si>
  <si>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</si>
  <si>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</si>
  <si>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</si>
  <si>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</si>
  <si>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</si>
  <si>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</si>
  <si>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</si>
  <si>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</si>
  <si>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</si>
  <si>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</si>
  <si>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</si>
  <si>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</si>
  <si>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</si>
  <si>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</si>
  <si>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</si>
  <si>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</si>
  <si>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</si>
  <si>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</si>
  <si>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</si>
  <si>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</si>
  <si>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</si>
  <si>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</si>
  <si>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</si>
  <si>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</si>
  <si>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</si>
  <si>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</si>
  <si>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</si>
  <si>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</si>
  <si>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</si>
  <si>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</si>
  <si>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</si>
  <si>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</si>
  <si>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</si>
  <si>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</si>
  <si>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</si>
  <si>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</si>
  <si>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</si>
  <si>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</si>
  <si>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</si>
  <si>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</si>
  <si>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</si>
  <si>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</si>
  <si>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</si>
  <si>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</si>
  <si>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</si>
  <si>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</si>
  <si>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</si>
  <si>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</si>
  <si>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</si>
  <si>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</si>
  <si>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</si>
  <si>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</si>
  <si>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</si>
  <si>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</si>
  <si>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</si>
  <si>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</si>
  <si>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</si>
  <si>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</si>
  <si>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</si>
  <si>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</si>
  <si>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</si>
  <si>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</si>
  <si>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</si>
  <si>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</si>
  <si>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</si>
  <si>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</si>
  <si>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</si>
  <si>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</si>
  <si>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</si>
  <si>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</si>
  <si>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</si>
  <si>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</si>
  <si>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</si>
  <si>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</si>
  <si>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</si>
  <si>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</si>
  <si>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</si>
  <si>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</si>
  <si>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</si>
  <si>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</si>
  <si>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</si>
  <si>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</si>
  <si>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</si>
  <si>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</si>
  <si>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</si>
  <si>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</si>
  <si>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</si>
  <si>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</si>
  <si>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</si>
  <si>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</si>
  <si>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</si>
  <si>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</si>
  <si>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</si>
  <si>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</si>
  <si>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</si>
  <si>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</si>
  <si>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</si>
  <si>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</si>
  <si>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</si>
  <si>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</si>
  <si>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</si>
  <si>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</si>
  <si>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</si>
  <si>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</si>
  <si>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</si>
  <si>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</si>
  <si>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</si>
  <si>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</si>
  <si>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</si>
  <si>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</si>
  <si>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</si>
  <si>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</si>
  <si>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</si>
  <si>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</si>
  <si>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</si>
  <si>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</si>
  <si>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</si>
  <si>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</si>
  <si>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</si>
  <si>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</si>
  <si>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</si>
  <si>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</si>
  <si>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</si>
  <si>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</si>
  <si>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</si>
  <si>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</si>
  <si>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</si>
  <si>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</si>
  <si>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</si>
  <si>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</si>
  <si>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</si>
  <si>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</si>
  <si>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</si>
  <si>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</si>
  <si>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</si>
  <si>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</si>
  <si>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</si>
  <si>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</si>
  <si>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</si>
  <si>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</si>
  <si>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</si>
  <si>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</si>
  <si>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</si>
  <si>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</si>
  <si>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</si>
  <si>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</si>
  <si>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</si>
  <si>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</si>
  <si>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</si>
  <si>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</si>
  <si>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</si>
  <si>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</si>
  <si>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</si>
  <si>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</si>
  <si>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</si>
  <si>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</si>
  <si>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</si>
  <si>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</si>
  <si>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</si>
  <si>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</si>
  <si>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</si>
  <si>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</si>
  <si>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</si>
  <si>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</si>
  <si>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</si>
  <si>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</si>
  <si>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</si>
  <si>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</si>
  <si>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</si>
  <si>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</si>
  <si>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</si>
  <si>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</si>
  <si>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</si>
  <si>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</si>
  <si>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</si>
  <si>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</si>
  <si>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</si>
  <si>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</si>
  <si>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</si>
  <si>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</si>
  <si>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</si>
  <si>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</si>
  <si>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</si>
  <si>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</si>
  <si>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</si>
  <si>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</si>
  <si>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</si>
  <si>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</si>
  <si>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</si>
  <si>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</si>
  <si>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</si>
  <si>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</si>
  <si>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</si>
  <si>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</si>
  <si>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</si>
  <si>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</si>
  <si>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</si>
  <si>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</si>
  <si>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</si>
  <si>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</si>
  <si>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</si>
  <si>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</si>
  <si>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</si>
  <si>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</si>
  <si>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</si>
  <si>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</si>
  <si>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</si>
  <si>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</si>
  <si>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</si>
  <si>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</si>
  <si>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</si>
  <si>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</si>
  <si>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</si>
  <si>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</si>
  <si>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</si>
  <si>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</si>
  <si>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</si>
  <si>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</si>
  <si>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</si>
  <si>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</si>
  <si>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</si>
  <si>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</si>
  <si>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</si>
  <si>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</si>
  <si>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</si>
  <si>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</si>
  <si>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</si>
  <si>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</si>
  <si>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</si>
  <si>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</si>
  <si>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</si>
  <si>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</si>
  <si>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</si>
  <si>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</si>
  <si>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</si>
  <si>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</si>
  <si>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</si>
  <si>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</si>
  <si>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</si>
  <si>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</si>
  <si>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</si>
  <si>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</si>
  <si>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</si>
  <si>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</si>
  <si>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</si>
  <si>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</si>
  <si>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</si>
  <si>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</si>
  <si>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</si>
  <si>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</si>
  <si>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</si>
  <si>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</si>
  <si>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</si>
  <si>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</si>
  <si>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</si>
  <si>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</si>
  <si>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</si>
  <si>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</si>
  <si>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</si>
  <si>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</si>
  <si>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</si>
  <si>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</si>
  <si>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</si>
  <si>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</si>
  <si>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</si>
  <si>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</si>
  <si>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</si>
  <si>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</si>
  <si>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</si>
  <si>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</si>
  <si>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</si>
  <si>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</si>
  <si>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</si>
  <si>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</si>
  <si>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</si>
  <si>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</si>
  <si>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</si>
  <si>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</si>
  <si>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</si>
  <si>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</si>
  <si>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</si>
  <si>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</si>
  <si>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</si>
  <si>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</si>
  <si>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</si>
  <si>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</si>
  <si>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</si>
  <si>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</si>
  <si>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</si>
  <si>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</si>
  <si>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</si>
  <si>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</si>
  <si>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</si>
  <si>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</si>
  <si>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</si>
  <si>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</si>
  <si>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</si>
  <si>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</si>
  <si>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</si>
  <si>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</si>
  <si>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</si>
  <si>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</si>
  <si>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</si>
  <si>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</si>
  <si>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</si>
  <si>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</si>
  <si>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</si>
  <si>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</si>
  <si>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</si>
  <si>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</si>
  <si>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</si>
  <si>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</si>
  <si>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</si>
  <si>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</si>
  <si>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</si>
  <si>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</si>
  <si>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</si>
  <si>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</si>
  <si>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</si>
  <si>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</si>
  <si>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</si>
  <si>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</si>
  <si>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</si>
  <si>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</si>
  <si>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</si>
  <si>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</si>
  <si>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</si>
  <si>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</si>
  <si>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</si>
  <si>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</si>
  <si>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</si>
  <si>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</si>
  <si>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</si>
  <si>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</si>
  <si>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</si>
  <si>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</si>
  <si>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</si>
  <si>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</si>
  <si>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</si>
  <si>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</si>
  <si>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</si>
  <si>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</si>
  <si>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</si>
  <si>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</si>
  <si>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</si>
  <si>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</si>
  <si>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</si>
  <si>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</si>
  <si>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</si>
  <si>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</si>
  <si>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</si>
  <si>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</si>
  <si>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</si>
  <si>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</si>
  <si>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</si>
  <si>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</si>
  <si>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</si>
  <si>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</si>
  <si>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</si>
  <si>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</si>
  <si>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</si>
  <si>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</si>
  <si>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</si>
  <si>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</si>
  <si>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</si>
  <si>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</si>
  <si>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</si>
  <si>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</si>
  <si>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</si>
  <si>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</si>
  <si>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</si>
  <si>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</si>
  <si>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</si>
  <si>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</si>
  <si>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</si>
  <si>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</si>
  <si>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</si>
  <si>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</si>
  <si>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</si>
  <si>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</si>
  <si>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</si>
  <si>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</si>
  <si>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</si>
  <si>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</si>
  <si>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</si>
  <si>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</si>
  <si>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</si>
  <si>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</si>
  <si>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</si>
  <si>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</si>
  <si>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</si>
  <si>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</si>
  <si>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</si>
  <si>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</si>
  <si>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</si>
  <si>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</si>
  <si>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</si>
  <si>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</si>
  <si>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</si>
  <si>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</si>
  <si>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</si>
  <si>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</si>
  <si>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</si>
  <si>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</si>
  <si>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</si>
  <si>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</si>
  <si>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</si>
  <si>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</si>
  <si>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</si>
  <si>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</si>
  <si>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</si>
  <si>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</si>
  <si>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</si>
  <si>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</si>
  <si>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</si>
  <si>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</si>
  <si>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</si>
  <si>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</si>
  <si>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</si>
  <si>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</si>
  <si>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</si>
  <si>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</si>
  <si>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</si>
  <si>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</si>
  <si>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</si>
  <si>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</si>
  <si>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</si>
  <si>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</si>
  <si>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</si>
  <si>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</si>
  <si>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</si>
  <si>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</si>
  <si>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</si>
  <si>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</si>
  <si>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</si>
  <si>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</si>
  <si>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</si>
  <si>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</si>
  <si>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</si>
  <si>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</si>
  <si>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</si>
  <si>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</si>
  <si>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</si>
  <si>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</si>
  <si>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</si>
  <si>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</si>
  <si>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</si>
  <si>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</si>
  <si>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</si>
  <si>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</si>
  <si>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</si>
  <si>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</si>
  <si>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</si>
  <si>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</si>
  <si>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</si>
  <si>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</si>
  <si>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</si>
  <si>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</si>
  <si>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</si>
  <si>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</si>
  <si>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</si>
  <si>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</si>
  <si>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</si>
  <si>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</si>
  <si>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</si>
  <si>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</si>
  <si>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</si>
  <si>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</si>
  <si>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</si>
  <si>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</si>
  <si>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</si>
  <si>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</si>
  <si>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</si>
  <si>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</si>
  <si>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</si>
  <si>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</si>
  <si>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</si>
  <si>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</si>
  <si>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</si>
  <si>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</si>
  <si>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</si>
  <si>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</si>
  <si>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</si>
  <si>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</si>
  <si>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</si>
  <si>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</si>
  <si>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</si>
  <si>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</si>
  <si>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</si>
  <si>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</si>
  <si>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</si>
  <si>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</si>
  <si>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</si>
  <si>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</si>
  <si>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</si>
  <si>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</si>
  <si>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</si>
  <si>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</si>
  <si>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</si>
  <si>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</si>
  <si>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</si>
  <si>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</si>
  <si>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</si>
  <si>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</si>
  <si>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</si>
  <si>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</si>
  <si>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</si>
  <si>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</si>
  <si>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</si>
  <si>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</si>
  <si>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</si>
  <si>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</si>
  <si>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</si>
  <si>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</si>
  <si>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</si>
  <si>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</si>
  <si>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</si>
  <si>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</si>
  <si>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</si>
  <si>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</si>
  <si>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</si>
  <si>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</si>
  <si>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</si>
  <si>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</si>
  <si>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</si>
  <si>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</si>
  <si>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</si>
  <si>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</si>
  <si>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</si>
  <si>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</si>
  <si>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</si>
  <si>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</si>
  <si>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</si>
  <si>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</si>
  <si>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</si>
  <si>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</si>
  <si>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</si>
  <si>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</si>
  <si>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</si>
  <si>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</si>
  <si>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</si>
  <si>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</si>
  <si>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</si>
  <si>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</si>
  <si>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</si>
  <si>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</si>
  <si>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</si>
  <si>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</si>
  <si>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</si>
  <si>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</si>
  <si>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</si>
  <si>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</si>
  <si>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</si>
  <si>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</si>
  <si>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</si>
  <si>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</si>
  <si>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</si>
  <si>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</si>
  <si>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</si>
  <si>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</si>
  <si>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</si>
  <si>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</si>
  <si>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</si>
  <si>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</si>
  <si>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</si>
  <si>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</si>
  <si>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</si>
  <si>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</si>
  <si>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</si>
  <si>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</si>
  <si>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</si>
  <si>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</si>
  <si>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</si>
  <si>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</si>
  <si>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</si>
  <si>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</si>
  <si>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</si>
  <si>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</si>
  <si>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</si>
  <si>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</si>
  <si>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</si>
  <si>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</si>
  <si>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</si>
  <si>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</si>
  <si>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</si>
  <si>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</si>
  <si>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</si>
  <si>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</si>
  <si>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</si>
  <si>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</si>
  <si>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</si>
  <si>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</si>
  <si>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</si>
  <si>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</si>
  <si>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</si>
  <si>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</si>
  <si>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</si>
  <si>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</si>
  <si>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</si>
  <si>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</si>
  <si>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</si>
  <si>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</si>
  <si>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</si>
  <si>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</si>
  <si>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</si>
  <si>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</si>
  <si>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</si>
  <si>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</si>
  <si>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</si>
  <si>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</si>
  <si>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</si>
  <si>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</si>
  <si>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</si>
  <si>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</si>
  <si>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</si>
  <si>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</si>
  <si>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</si>
  <si>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</si>
  <si>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</si>
  <si>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</si>
  <si>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</si>
  <si>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</si>
  <si>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</si>
  <si>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</si>
  <si>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</si>
  <si>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</si>
  <si>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</si>
  <si>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</si>
  <si>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</si>
  <si>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</si>
  <si>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</si>
  <si>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</si>
  <si>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</si>
  <si>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</si>
  <si>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</si>
  <si>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</si>
  <si>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</si>
  <si>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</si>
  <si>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</si>
  <si>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</si>
  <si>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</si>
  <si>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</si>
  <si>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</si>
  <si>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</si>
  <si>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</si>
  <si>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</si>
  <si>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</si>
  <si>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</si>
  <si>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</si>
  <si>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</si>
  <si>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</si>
  <si>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</si>
  <si>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</si>
  <si>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</si>
  <si>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</si>
  <si>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</si>
  <si>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</si>
  <si>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</si>
  <si>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</si>
  <si>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</si>
  <si>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</si>
  <si>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</si>
  <si>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</si>
  <si>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</si>
  <si>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</si>
  <si>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</si>
  <si>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</si>
  <si>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</si>
  <si>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</si>
  <si>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</si>
  <si>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</si>
  <si>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</si>
  <si>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</si>
  <si>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</si>
  <si>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</si>
  <si>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</si>
  <si>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</si>
  <si>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</si>
  <si>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</si>
  <si>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</si>
  <si>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</si>
  <si>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</si>
  <si>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</si>
  <si>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</si>
  <si>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</si>
  <si>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</si>
  <si>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</si>
  <si>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</si>
  <si>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</si>
  <si>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</si>
  <si>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</si>
  <si>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</si>
  <si>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</si>
  <si>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</si>
  <si>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</si>
  <si>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</si>
  <si>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</si>
  <si>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</si>
  <si>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</si>
  <si>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</si>
  <si>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</si>
  <si>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</si>
  <si>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</si>
  <si>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</si>
  <si>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</si>
  <si>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</si>
  <si>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</si>
  <si>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</si>
  <si>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</si>
  <si>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</si>
  <si>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</si>
  <si>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</si>
  <si>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</si>
  <si>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</si>
  <si>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</si>
  <si>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</si>
  <si>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</si>
  <si>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</si>
  <si>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</si>
  <si>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</si>
  <si>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</si>
  <si>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</si>
  <si>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</si>
  <si>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</si>
  <si>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</si>
  <si>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</si>
  <si>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</si>
  <si>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</si>
  <si>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</si>
  <si>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</si>
  <si>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</si>
  <si>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</si>
  <si>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</si>
  <si>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</si>
  <si>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</si>
  <si>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</si>
  <si>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</si>
  <si>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</si>
  <si>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</si>
  <si>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</si>
  <si>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</si>
  <si>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</si>
  <si>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</si>
  <si>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</si>
  <si>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</si>
  <si>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</si>
  <si>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</si>
  <si>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</si>
  <si>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</si>
  <si>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</si>
  <si>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</si>
  <si>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</si>
  <si>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</si>
  <si>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</si>
  <si>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</si>
  <si>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</si>
  <si>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</si>
  <si>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</si>
  <si>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</si>
  <si>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</si>
  <si>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</si>
  <si>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</si>
  <si>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</si>
  <si>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</si>
  <si>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</si>
  <si>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</si>
  <si>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</si>
  <si>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</si>
  <si>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</si>
  <si>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</si>
  <si>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</si>
  <si>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</si>
  <si>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</si>
  <si>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</si>
  <si>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</si>
  <si>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</si>
  <si>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</si>
  <si>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</si>
  <si>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</si>
  <si>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</si>
  <si>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</si>
  <si>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</si>
  <si>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</si>
  <si>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</si>
  <si>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</si>
  <si>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</si>
  <si>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</si>
  <si>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</si>
  <si>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</si>
  <si>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</si>
  <si>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</si>
  <si>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</si>
  <si>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</si>
  <si>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</si>
  <si>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</si>
  <si>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</si>
  <si>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</si>
  <si>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</si>
  <si>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</si>
  <si>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</si>
  <si>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</si>
  <si>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</si>
  <si>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</si>
  <si>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</si>
  <si>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</si>
  <si>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</si>
  <si>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</si>
  <si>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</si>
  <si>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</si>
  <si>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</si>
  <si>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</si>
  <si>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</si>
  <si>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</si>
  <si>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</si>
  <si>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</si>
  <si>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</si>
  <si>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</si>
  <si>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</si>
  <si>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</si>
  <si>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</si>
  <si>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</si>
  <si>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</si>
  <si>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</si>
  <si>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</si>
  <si>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</si>
  <si>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</si>
  <si>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</si>
  <si>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</si>
  <si>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</si>
  <si>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</si>
  <si>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</si>
  <si>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</si>
  <si>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</si>
  <si>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</si>
  <si>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</si>
  <si>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</si>
  <si>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</si>
  <si>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</si>
  <si>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</si>
  <si>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</si>
  <si>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</si>
  <si>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</si>
  <si>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</si>
  <si>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</si>
  <si>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</si>
  <si>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</si>
  <si>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</si>
  <si>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</si>
  <si>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</si>
  <si>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</si>
  <si>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</si>
  <si>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</si>
  <si>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</si>
  <si>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</si>
  <si>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</si>
  <si>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</si>
  <si>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</si>
  <si>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</si>
  <si>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</si>
  <si>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</si>
  <si>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</si>
  <si>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</si>
  <si>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</si>
  <si>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</si>
  <si>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</si>
  <si>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</si>
  <si>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</si>
  <si>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</si>
  <si>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</si>
  <si>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</si>
  <si>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</si>
  <si>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</si>
  <si>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</si>
  <si>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</si>
  <si>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</si>
  <si>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</si>
  <si>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</si>
  <si>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</si>
  <si>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</si>
  <si>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</si>
  <si>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</si>
  <si>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</si>
  <si>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</si>
  <si>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</si>
  <si>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</si>
  <si>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</si>
  <si>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</si>
  <si>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</si>
  <si>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</si>
  <si>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</si>
  <si>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</si>
  <si>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</si>
  <si>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</si>
  <si>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</si>
  <si>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</si>
  <si>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</si>
  <si>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</si>
  <si>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</si>
  <si>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</si>
  <si>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</si>
  <si>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</si>
  <si>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</si>
  <si>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</si>
  <si>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</si>
  <si>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</si>
  <si>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</si>
  <si>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</si>
  <si>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</si>
  <si>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</si>
  <si>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</si>
  <si>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</si>
  <si>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</si>
  <si>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</si>
  <si>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</si>
  <si>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</si>
  <si>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</si>
  <si>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</si>
  <si>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</si>
  <si>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</si>
  <si>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</si>
  <si>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</si>
  <si>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</si>
  <si>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</si>
  <si>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</si>
  <si>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</si>
  <si>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</si>
  <si>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</si>
  <si>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</si>
  <si>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</si>
  <si>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</si>
  <si>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</si>
  <si>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</si>
  <si>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</si>
  <si>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</si>
  <si>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</si>
  <si>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</si>
  <si>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</si>
  <si>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</si>
  <si>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</si>
  <si>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</si>
  <si>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</si>
  <si>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</si>
  <si>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</si>
  <si>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</si>
  <si>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</si>
  <si>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</si>
  <si>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</si>
  <si>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</si>
  <si>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</si>
  <si>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</si>
  <si>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</si>
  <si>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</si>
  <si>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</si>
  <si>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</si>
  <si>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</si>
  <si>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</si>
  <si>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</si>
  <si>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</si>
  <si>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</si>
  <si>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</si>
  <si>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</si>
  <si>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</si>
  <si>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</si>
  <si>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</si>
  <si>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</si>
  <si>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</si>
  <si>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</si>
  <si>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</si>
  <si>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</si>
  <si>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</si>
  <si>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</si>
  <si>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</si>
  <si>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</si>
  <si>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</si>
  <si>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</si>
  <si>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</si>
  <si>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</si>
  <si>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</si>
  <si>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</si>
  <si>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</si>
  <si>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</si>
  <si>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</si>
  <si>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</si>
  <si>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</si>
  <si>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</si>
  <si>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</si>
  <si>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</si>
  <si>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</si>
  <si>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</si>
  <si>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</si>
  <si>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</si>
  <si>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</si>
  <si>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</si>
  <si>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</si>
  <si>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</si>
  <si>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</si>
  <si>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</si>
  <si>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</si>
  <si>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</si>
  <si>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</si>
  <si>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</si>
  <si>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</si>
  <si>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</si>
  <si>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</si>
  <si>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</si>
  <si>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</si>
  <si>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</si>
  <si>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</si>
  <si>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</si>
  <si>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</si>
  <si>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</si>
  <si>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</si>
  <si>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</si>
  <si>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</si>
  <si>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</si>
  <si>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</si>
  <si>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</si>
  <si>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</si>
  <si>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</si>
  <si>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</si>
  <si>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</si>
  <si>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</si>
  <si>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</si>
  <si>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</si>
  <si>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</si>
  <si>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</si>
  <si>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</si>
  <si>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</si>
  <si>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</si>
  <si>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</si>
  <si>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</si>
  <si>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</si>
  <si>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</si>
  <si>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</si>
  <si>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</si>
  <si>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</si>
  <si>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</si>
  <si>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</si>
  <si>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</si>
  <si>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</si>
  <si>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</si>
  <si>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</si>
  <si>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</si>
  <si>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</si>
  <si>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</si>
  <si>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</si>
  <si>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</si>
  <si>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</si>
  <si>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</si>
  <si>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</si>
  <si>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</si>
  <si>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</si>
  <si>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</si>
  <si>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</si>
  <si>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</si>
  <si>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</si>
  <si>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</si>
  <si>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</si>
  <si>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</si>
  <si>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</si>
  <si>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</si>
  <si>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</si>
  <si>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</si>
  <si>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</si>
  <si>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</si>
  <si>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</si>
  <si>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</si>
  <si>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</si>
  <si>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</si>
  <si>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</si>
  <si>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</si>
  <si>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</si>
  <si>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</si>
  <si>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</si>
  <si>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</si>
  <si>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</si>
  <si>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</si>
  <si>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</si>
  <si>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</si>
  <si>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</si>
  <si>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</si>
  <si>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</si>
  <si>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</si>
  <si>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</si>
  <si>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</si>
  <si>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</si>
  <si>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</si>
  <si>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</si>
  <si>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</si>
  <si>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</si>
  <si>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</si>
  <si>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</si>
  <si>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</si>
  <si>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</si>
  <si>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</si>
  <si>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</si>
  <si>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</si>
  <si>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</si>
  <si>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</si>
  <si>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</si>
  <si>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</si>
  <si>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</si>
  <si>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</si>
  <si>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</si>
  <si>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</si>
  <si>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</si>
  <si>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</si>
  <si>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</si>
  <si>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</si>
  <si>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</si>
  <si>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</si>
  <si>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</si>
  <si>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</si>
  <si>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</si>
  <si>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</si>
  <si>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</si>
  <si>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</si>
  <si>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</si>
  <si>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</si>
  <si>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</si>
  <si>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</si>
  <si>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</si>
  <si>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</si>
  <si>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</si>
  <si>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</si>
  <si>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</si>
  <si>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</si>
  <si>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</si>
  <si>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</si>
  <si>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</si>
  <si>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</si>
  <si>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</si>
  <si>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</si>
  <si>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</si>
  <si>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</si>
  <si>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</si>
  <si>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</si>
  <si>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</si>
  <si>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</si>
  <si>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</si>
  <si>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</si>
  <si>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</si>
  <si>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</si>
  <si>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</si>
  <si>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</si>
  <si>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</si>
  <si>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</si>
  <si>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</si>
  <si>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</si>
  <si>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</si>
  <si>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</si>
  <si>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</si>
  <si>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</si>
  <si>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</si>
  <si>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</si>
  <si>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</si>
  <si>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</si>
  <si>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</si>
  <si>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</si>
  <si>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</si>
  <si>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</si>
  <si>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</si>
  <si>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</si>
  <si>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</si>
  <si>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</si>
  <si>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</si>
  <si>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</si>
  <si>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</si>
  <si>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</si>
  <si>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</si>
  <si>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</si>
  <si>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</si>
  <si>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</si>
  <si>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</si>
  <si>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</si>
  <si>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</si>
  <si>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</si>
  <si>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</si>
  <si>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</si>
  <si>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</si>
  <si>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</si>
  <si>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</si>
  <si>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</si>
  <si>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</si>
  <si>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</si>
  <si>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</si>
  <si>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</si>
  <si>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</si>
  <si>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</si>
  <si>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</si>
  <si>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</si>
  <si>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</si>
  <si>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</si>
  <si>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</si>
  <si>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</si>
  <si>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</si>
  <si>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</si>
  <si>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</si>
  <si>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</si>
  <si>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</si>
  <si>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</si>
  <si>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</si>
  <si>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</si>
  <si>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</si>
  <si>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</si>
  <si>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</si>
  <si>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</si>
  <si>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</si>
  <si>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</si>
  <si>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</si>
  <si>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</si>
  <si>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</si>
  <si>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</si>
  <si>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</si>
  <si>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</si>
  <si>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</si>
  <si>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</si>
  <si>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</si>
  <si>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</si>
  <si>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</si>
  <si>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</si>
  <si>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</si>
  <si>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</si>
  <si>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</si>
  <si>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</si>
  <si>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</si>
  <si>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</si>
  <si>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</si>
  <si>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</si>
  <si>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</si>
  <si>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</si>
  <si>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</si>
  <si>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</si>
  <si>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</si>
  <si>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</si>
  <si>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</si>
  <si>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</si>
  <si>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</si>
  <si>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</si>
  <si>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</si>
  <si>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</si>
  <si>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</si>
  <si>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</si>
  <si>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</si>
  <si>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</si>
  <si>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</si>
  <si>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</si>
  <si>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</si>
  <si>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</si>
  <si>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</si>
  <si>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</si>
  <si>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</si>
  <si>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</si>
  <si>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</si>
  <si>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</si>
  <si>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</si>
  <si>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</si>
  <si>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</si>
  <si>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</si>
  <si>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</si>
  <si>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</si>
  <si>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</si>
  <si>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</si>
  <si>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</si>
  <si>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</si>
  <si>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</si>
  <si>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</si>
  <si>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</si>
  <si>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</si>
  <si>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</si>
  <si>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</si>
  <si>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</si>
  <si>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</si>
  <si>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</si>
  <si>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</si>
  <si>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</si>
  <si>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</si>
  <si>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</si>
  <si>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</si>
  <si>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</si>
  <si>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</si>
  <si>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</si>
  <si>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</si>
  <si>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</si>
  <si>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</si>
  <si>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</si>
  <si>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</si>
  <si>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</si>
  <si>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</si>
  <si>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</si>
  <si>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</si>
  <si>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</si>
  <si>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</si>
  <si>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</si>
  <si>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</si>
  <si>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</si>
  <si>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</si>
  <si>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</si>
  <si>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</si>
  <si>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</si>
  <si>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</si>
  <si>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</si>
  <si>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</si>
  <si>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</si>
  <si>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</si>
  <si>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</si>
  <si>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</si>
  <si>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</si>
  <si>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</si>
  <si>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</si>
  <si>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</si>
  <si>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</si>
  <si>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</si>
  <si>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</si>
  <si>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</si>
  <si>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</si>
  <si>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</si>
  <si>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</si>
  <si>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</si>
  <si>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</si>
  <si>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</si>
  <si>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</si>
  <si>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</si>
  <si>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</si>
  <si>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</si>
  <si>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</si>
  <si>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</si>
  <si>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</si>
  <si>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</si>
  <si>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</si>
  <si>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</si>
  <si>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</si>
  <si>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</si>
  <si>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</si>
  <si>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</si>
  <si>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</si>
  <si>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</si>
  <si>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</si>
  <si>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</si>
  <si>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</si>
  <si>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</si>
  <si>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</si>
  <si>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</si>
  <si>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</si>
  <si>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</si>
  <si>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</si>
  <si>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</si>
  <si>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</si>
  <si>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</si>
  <si>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</si>
  <si>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</si>
  <si>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</si>
  <si>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</si>
  <si>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</si>
  <si>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</si>
  <si>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</si>
  <si>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</si>
  <si>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</si>
  <si>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</si>
  <si>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</si>
  <si>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</si>
  <si>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</si>
  <si>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</si>
  <si>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</si>
  <si>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</si>
  <si>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</si>
  <si>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</si>
  <si>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</si>
  <si>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</si>
  <si>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</si>
  <si>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</si>
  <si>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</si>
  <si>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</si>
  <si>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</si>
  <si>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</si>
  <si>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</si>
  <si>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</si>
  <si>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</si>
  <si>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</si>
  <si>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</si>
  <si>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</si>
  <si>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</si>
  <si>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</si>
  <si>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</si>
  <si>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</si>
  <si>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</si>
  <si>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</si>
  <si>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</si>
  <si>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</si>
  <si>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</si>
  <si>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</si>
  <si>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</si>
  <si>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</si>
  <si>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</si>
  <si>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</si>
  <si>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</si>
  <si>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</si>
  <si>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</si>
  <si>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</si>
  <si>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</si>
  <si>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</si>
  <si>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</si>
  <si>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</si>
  <si>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</si>
  <si>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</si>
  <si>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</si>
  <si>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</si>
  <si>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</si>
  <si>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</si>
  <si>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</si>
  <si>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</si>
  <si>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</si>
  <si>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</si>
  <si>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</si>
  <si>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</si>
  <si>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</si>
  <si>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</si>
  <si>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</si>
  <si>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</si>
  <si>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</si>
  <si>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</si>
  <si>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</si>
  <si>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</si>
  <si>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</si>
  <si>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</si>
  <si>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</si>
  <si>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</si>
  <si>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</si>
  <si>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</si>
  <si>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</si>
  <si>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</si>
  <si>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</si>
  <si>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</si>
  <si>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</si>
  <si>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</si>
  <si>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</si>
  <si>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</si>
  <si>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</si>
  <si>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</si>
  <si>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</si>
  <si>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</si>
  <si>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</si>
  <si>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</si>
  <si>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</si>
  <si>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</si>
  <si>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</si>
  <si>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</si>
  <si>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</si>
  <si>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</si>
  <si>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</si>
  <si>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</si>
  <si>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</si>
  <si>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</si>
  <si>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</si>
  <si>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</si>
  <si>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</si>
  <si>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</si>
  <si>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</si>
  <si>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</si>
  <si>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</si>
  <si>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</si>
  <si>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</si>
  <si>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</si>
  <si>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</si>
  <si>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</si>
  <si>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</si>
  <si>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</si>
  <si>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</si>
  <si>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</si>
  <si>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</si>
  <si>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</si>
  <si>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</si>
  <si>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</si>
  <si>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</si>
  <si>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</si>
  <si>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</si>
  <si>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</si>
  <si>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</si>
  <si>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</si>
  <si>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</si>
  <si>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</si>
  <si>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</si>
  <si>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</si>
  <si>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</si>
  <si>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</si>
  <si>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</si>
  <si>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</si>
  <si>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</si>
  <si>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</si>
  <si>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</si>
  <si>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</si>
  <si>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</si>
  <si>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</si>
  <si>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</si>
  <si>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</si>
  <si>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</si>
  <si>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</si>
  <si>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</si>
  <si>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</si>
  <si>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</si>
  <si>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</si>
  <si>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</si>
  <si>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</si>
  <si>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</si>
  <si>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</si>
  <si>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</si>
  <si>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</si>
  <si>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</si>
  <si>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</si>
  <si>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</si>
  <si>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</si>
  <si>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</si>
  <si>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</si>
  <si>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</si>
  <si>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</si>
  <si>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</si>
  <si>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</si>
  <si>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</si>
  <si>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</si>
  <si>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</si>
  <si>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</si>
  <si>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</si>
  <si>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</si>
  <si>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</si>
  <si>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</si>
  <si>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</si>
  <si>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</si>
  <si>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</si>
  <si>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</si>
  <si>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</si>
  <si>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</si>
  <si>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</si>
  <si>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</si>
  <si>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</si>
  <si>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</si>
  <si>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</si>
  <si>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</si>
  <si>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</si>
  <si>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</si>
  <si>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</si>
  <si>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</si>
  <si>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</si>
  <si>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</si>
  <si>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</si>
  <si>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</si>
  <si>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</si>
  <si>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</si>
  <si>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</si>
  <si>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</si>
  <si>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</si>
  <si>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</si>
  <si>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</si>
  <si>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</si>
  <si>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</si>
  <si>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</si>
  <si>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</si>
  <si>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</si>
  <si>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</si>
  <si>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</si>
  <si>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</si>
  <si>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</si>
  <si>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</si>
  <si>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</si>
  <si>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</si>
  <si>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</si>
  <si>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</si>
  <si>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</si>
  <si>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</si>
  <si>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</si>
  <si>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</si>
  <si>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</si>
  <si>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</si>
  <si>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</si>
  <si>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</si>
  <si>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</si>
  <si>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</si>
  <si>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</si>
  <si>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</si>
  <si>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</si>
  <si>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</si>
  <si>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</si>
  <si>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</si>
  <si>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</si>
  <si>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</si>
  <si>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</si>
  <si>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</si>
  <si>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</si>
  <si>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</si>
  <si>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</si>
  <si>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</si>
  <si>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</si>
  <si>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</si>
  <si>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</si>
  <si>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</si>
  <si>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</si>
  <si>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</si>
  <si>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</si>
  <si>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</si>
  <si>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</si>
  <si>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</si>
  <si>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</si>
  <si>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</si>
  <si>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</si>
  <si>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</si>
  <si>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</si>
  <si>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</si>
  <si>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</si>
  <si>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</si>
  <si>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</si>
  <si>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</si>
  <si>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</si>
  <si>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</si>
  <si>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</si>
  <si>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</si>
  <si>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</si>
  <si>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</si>
  <si>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</si>
  <si>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</si>
  <si>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</si>
  <si>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</si>
  <si>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</si>
  <si>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</si>
  <si>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</si>
  <si>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</si>
  <si>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</si>
  <si>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</si>
  <si>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</si>
  <si>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</si>
  <si>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</si>
  <si>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</si>
  <si>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</si>
  <si>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</si>
  <si>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</si>
  <si>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</si>
  <si>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</si>
  <si>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</si>
  <si>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</si>
  <si>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</si>
  <si>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</si>
  <si>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</si>
  <si>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</si>
  <si>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</si>
  <si>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</si>
  <si>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</si>
  <si>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</si>
  <si>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</si>
  <si>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</si>
  <si>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</si>
  <si>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</si>
  <si>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</si>
  <si>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</si>
  <si>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</si>
  <si>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</si>
  <si>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</si>
  <si>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</si>
  <si>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</si>
  <si>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</si>
  <si>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</si>
  <si>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</si>
  <si>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</si>
  <si>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</si>
  <si>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</si>
  <si>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</si>
  <si>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</si>
  <si>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</si>
  <si>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</si>
  <si>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</si>
  <si>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</si>
  <si>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</si>
  <si>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</si>
  <si>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</si>
  <si>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</si>
  <si>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</si>
  <si>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</si>
  <si>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</si>
  <si>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</si>
  <si>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</si>
  <si>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</si>
  <si>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</si>
  <si>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</si>
  <si>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</si>
  <si>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</si>
  <si>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</si>
  <si>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</si>
  <si>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</si>
  <si>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</si>
  <si>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</si>
  <si>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</si>
  <si>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</si>
  <si>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</si>
  <si>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</si>
  <si>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</si>
  <si>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</si>
  <si>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</si>
  <si>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</si>
  <si>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</si>
  <si>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</si>
  <si>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</si>
  <si>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</si>
  <si>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</si>
  <si>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</si>
  <si>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</si>
  <si>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</si>
  <si>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</si>
  <si>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</si>
  <si>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</si>
  <si>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</si>
  <si>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</si>
  <si>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</si>
  <si>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</si>
  <si>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</si>
  <si>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</si>
  <si>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</si>
  <si>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</si>
  <si>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</si>
  <si>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</si>
  <si>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</si>
  <si>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</si>
  <si>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</si>
  <si>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</si>
  <si>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</si>
  <si>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</si>
  <si>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</si>
  <si>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</si>
  <si>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</si>
  <si>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</si>
  <si>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</si>
  <si>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</si>
  <si>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</si>
  <si>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</si>
  <si>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</si>
  <si>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</si>
  <si>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</si>
  <si>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</si>
  <si>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</si>
  <si>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</si>
  <si>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</si>
  <si>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</si>
  <si>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</si>
  <si>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</si>
  <si>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</si>
  <si>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</si>
  <si>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</si>
  <si>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</si>
  <si>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</si>
  <si>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</si>
  <si>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</si>
  <si>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</si>
  <si>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</si>
  <si>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</si>
  <si>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</si>
  <si>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</si>
  <si>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</si>
  <si>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</si>
  <si>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</si>
  <si>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</si>
  <si>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</si>
  <si>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</si>
  <si>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</si>
  <si>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</si>
  <si>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</si>
  <si>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</si>
  <si>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</si>
  <si>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</si>
  <si>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</si>
  <si>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</si>
  <si>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</si>
  <si>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</si>
  <si>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</si>
  <si>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</si>
  <si>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</si>
  <si>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</si>
  <si>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</si>
  <si>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</si>
  <si>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</si>
  <si>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</si>
  <si>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</si>
  <si>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</si>
  <si>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</si>
  <si>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</si>
  <si>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</si>
  <si>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</si>
  <si>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</si>
  <si>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</si>
  <si>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</si>
  <si>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</si>
  <si>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</si>
  <si>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</si>
  <si>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</si>
  <si>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</si>
  <si>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</si>
  <si>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</si>
  <si>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</si>
  <si>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</si>
  <si>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</si>
  <si>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</si>
  <si>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</si>
  <si>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</si>
  <si>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</si>
  <si>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</si>
  <si>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</si>
  <si>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</si>
  <si>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</si>
  <si>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</si>
  <si>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</si>
  <si>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</si>
  <si>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</si>
  <si>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</si>
  <si>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</si>
  <si>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</si>
  <si>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</si>
  <si>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</si>
  <si>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</si>
  <si>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</si>
  <si>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</si>
  <si>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</si>
  <si>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</si>
  <si>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</si>
  <si>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</si>
  <si>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</si>
  <si>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</si>
  <si>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</si>
  <si>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</si>
  <si>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</si>
  <si>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</si>
  <si>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</si>
  <si>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</si>
  <si>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</si>
  <si>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</si>
  <si>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</si>
  <si>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</si>
  <si>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</si>
  <si>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</si>
  <si>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</si>
  <si>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</si>
  <si>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</si>
  <si>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</si>
  <si>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</si>
  <si>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</si>
  <si>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</si>
  <si>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</si>
  <si>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</si>
  <si>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</si>
  <si>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</si>
  <si>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</si>
  <si>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</si>
  <si>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</si>
  <si>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</si>
  <si>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</si>
  <si>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</si>
  <si>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</si>
  <si>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</si>
  <si>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</si>
  <si>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</si>
  <si>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</si>
  <si>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</si>
  <si>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</si>
  <si>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</si>
  <si>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</si>
  <si>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</si>
  <si>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</si>
  <si>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</si>
  <si>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</si>
  <si>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</si>
  <si>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</si>
  <si>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</si>
  <si>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</si>
  <si>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</si>
  <si>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</si>
  <si>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</si>
  <si>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</si>
  <si>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</si>
  <si>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</si>
  <si>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</si>
  <si>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</si>
  <si>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</si>
  <si>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</si>
  <si>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</si>
  <si>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</si>
  <si>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</si>
  <si>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</si>
  <si>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</si>
  <si>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</si>
  <si>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</si>
  <si>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</si>
  <si>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</si>
  <si>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</si>
  <si>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</si>
  <si>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</si>
  <si>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</si>
  <si>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</si>
  <si>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</si>
  <si>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</si>
  <si>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</si>
  <si>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</si>
  <si>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</si>
  <si>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</si>
  <si>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</si>
  <si>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</si>
  <si>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</si>
  <si>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</si>
  <si>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</si>
  <si>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</si>
  <si>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</si>
  <si>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</si>
  <si>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</si>
  <si>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</si>
  <si>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</si>
  <si>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</si>
  <si>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</si>
  <si>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</si>
  <si>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</si>
  <si>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</si>
  <si>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</si>
  <si>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</si>
  <si>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</si>
  <si>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</si>
  <si>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</si>
  <si>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</si>
  <si>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</si>
  <si>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</si>
  <si>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</si>
  <si>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</si>
  <si>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</si>
  <si>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</si>
  <si>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</si>
  <si>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</si>
  <si>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</si>
  <si>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</si>
  <si>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</si>
  <si>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</si>
  <si>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</si>
  <si>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</si>
  <si>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</si>
  <si>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</si>
  <si>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</si>
  <si>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</si>
  <si>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</si>
  <si>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</si>
  <si>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</si>
  <si>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</si>
  <si>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</si>
  <si>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</si>
  <si>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</si>
  <si>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</si>
  <si>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</si>
  <si>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</si>
  <si>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</si>
  <si>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</si>
  <si>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</si>
  <si>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</si>
  <si>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</si>
  <si>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</si>
  <si>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</si>
  <si>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</si>
  <si>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</si>
  <si>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</si>
  <si>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</si>
  <si>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</si>
  <si>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</si>
  <si>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</si>
  <si>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</si>
  <si>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</si>
  <si>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</si>
  <si>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</si>
  <si>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</si>
  <si>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</si>
  <si>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</si>
  <si>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</si>
  <si>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</si>
  <si>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</si>
  <si>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</si>
  <si>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</si>
  <si>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</si>
  <si>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</si>
  <si>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</si>
  <si>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</si>
  <si>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</si>
  <si>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</si>
  <si>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</si>
  <si>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</si>
  <si>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</si>
  <si>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</si>
  <si>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</si>
  <si>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</si>
  <si>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</si>
  <si>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</si>
  <si>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</si>
  <si>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</si>
  <si>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</si>
  <si>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</si>
  <si>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</si>
  <si>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</si>
  <si>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</si>
  <si>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</si>
  <si>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</si>
  <si>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</si>
  <si>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</si>
  <si>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</si>
  <si>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</si>
  <si>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</si>
  <si>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</si>
  <si>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</si>
  <si>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</si>
  <si>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</si>
  <si>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</si>
  <si>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</si>
  <si>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</si>
  <si>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</si>
  <si>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</si>
  <si>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</si>
  <si>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</si>
  <si>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</si>
  <si>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</si>
  <si>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</si>
  <si>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</si>
  <si>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</si>
  <si>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</si>
  <si>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</si>
  <si>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</si>
  <si>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</si>
  <si>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</si>
  <si>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</si>
  <si>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</si>
  <si>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</si>
  <si>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</si>
  <si>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</si>
  <si>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</si>
  <si>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</si>
  <si>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</si>
  <si>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</si>
  <si>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</si>
  <si>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</si>
  <si>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</si>
  <si>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</si>
  <si>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</si>
  <si>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</si>
  <si>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</si>
  <si>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</si>
  <si>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</si>
  <si>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</si>
  <si>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</si>
  <si>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</si>
  <si>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</si>
  <si>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</si>
  <si>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</si>
  <si>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</si>
  <si>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</si>
  <si>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</si>
  <si>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</si>
  <si>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</si>
  <si>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</si>
  <si>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</si>
  <si>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</si>
  <si>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</si>
  <si>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</si>
  <si>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</si>
  <si>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</si>
  <si>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</si>
  <si>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</si>
  <si>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</si>
  <si>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</si>
  <si>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</si>
  <si>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</si>
  <si>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</si>
  <si>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</si>
  <si>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</si>
  <si>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</si>
  <si>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</si>
  <si>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</si>
  <si>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</si>
  <si>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</si>
  <si>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</si>
  <si>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</si>
  <si>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</si>
  <si>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</si>
  <si>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</si>
  <si>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</si>
  <si>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</si>
  <si>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</si>
  <si>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</si>
  <si>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</si>
  <si>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</si>
  <si>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</si>
  <si>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</si>
  <si>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</si>
  <si>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</si>
  <si>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</si>
  <si>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</si>
  <si>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</si>
  <si>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</si>
  <si>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</si>
  <si>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</si>
  <si>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</si>
  <si>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</si>
  <si>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</si>
  <si>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</si>
  <si>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</si>
  <si>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</si>
  <si>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</si>
  <si>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</si>
  <si>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</si>
  <si>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</si>
  <si>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</si>
  <si>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</si>
  <si>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</si>
  <si>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</si>
  <si>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</si>
  <si>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</si>
  <si>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</si>
  <si>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</si>
  <si>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</si>
  <si>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</si>
  <si>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</si>
  <si>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</si>
  <si>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</si>
  <si>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</si>
  <si>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</si>
  <si>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</si>
  <si>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</si>
  <si>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</si>
  <si>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</si>
  <si>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</si>
  <si>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</si>
  <si>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</si>
  <si>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</si>
  <si>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</si>
  <si>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</si>
  <si>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</si>
  <si>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</si>
  <si>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</si>
  <si>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</si>
  <si>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</si>
  <si>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</si>
  <si>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</si>
  <si>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</si>
  <si>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</si>
  <si>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</si>
  <si>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</si>
  <si>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</si>
  <si>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</si>
  <si>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</si>
  <si>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</si>
  <si>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</si>
  <si>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</si>
  <si>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</si>
  <si>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</si>
  <si>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</si>
  <si>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</si>
  <si>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</si>
  <si>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</si>
  <si>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</si>
  <si>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</si>
  <si>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</si>
  <si>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</si>
  <si>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</si>
  <si>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</si>
  <si>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</si>
  <si>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</si>
  <si>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</si>
  <si>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</si>
  <si>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</si>
  <si>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</si>
  <si>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</si>
  <si>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</si>
  <si>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</si>
  <si>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</si>
  <si>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</si>
  <si>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</si>
  <si>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</si>
  <si>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</si>
  <si>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</si>
  <si>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</si>
  <si>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</si>
  <si>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</si>
  <si>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</si>
  <si>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</si>
  <si>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</si>
  <si>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</si>
  <si>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</si>
  <si>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</si>
  <si>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</si>
  <si>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</si>
  <si>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</si>
  <si>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</si>
  <si>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</si>
  <si>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</si>
  <si>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</si>
  <si>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</si>
  <si>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</si>
  <si>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</si>
  <si>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</si>
  <si>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</si>
  <si>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</si>
  <si>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</si>
  <si>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</si>
  <si>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</si>
  <si>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</si>
  <si>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</si>
  <si>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</si>
  <si>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</si>
  <si>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</si>
  <si>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</si>
  <si>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</si>
  <si>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</si>
  <si>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</si>
  <si>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</si>
  <si>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</si>
  <si>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</si>
  <si>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</si>
  <si>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</si>
  <si>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</si>
  <si>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</si>
  <si>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</si>
  <si>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</si>
  <si>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</si>
  <si>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</si>
  <si>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</si>
  <si>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</si>
  <si>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</si>
  <si>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</si>
  <si>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</si>
  <si>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</si>
  <si>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</si>
  <si>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</si>
  <si>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</si>
  <si>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</si>
  <si>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</si>
  <si>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</si>
  <si>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</si>
  <si>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</si>
  <si>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</si>
  <si>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</si>
  <si>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</si>
  <si>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</si>
  <si>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</si>
  <si>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</si>
  <si>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</si>
  <si>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</si>
  <si>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</si>
  <si>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</si>
  <si>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</si>
  <si>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</si>
  <si>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</si>
  <si>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</si>
  <si>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</si>
  <si>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</si>
  <si>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</si>
  <si>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</si>
  <si>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</si>
  <si>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</si>
  <si>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</si>
  <si>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</si>
  <si>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</si>
  <si>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</si>
  <si>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</si>
  <si>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</si>
  <si>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</si>
  <si>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</si>
  <si>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</si>
  <si>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</si>
  <si>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</si>
  <si>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</si>
  <si>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</si>
  <si>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</si>
  <si>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</si>
  <si>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</si>
  <si>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</si>
  <si>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</si>
  <si>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</si>
  <si>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</si>
  <si>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</si>
  <si>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</si>
  <si>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</si>
  <si>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</si>
  <si>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</si>
  <si>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</si>
  <si>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</si>
  <si>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</si>
  <si>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</si>
  <si>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</si>
  <si>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</si>
  <si>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</si>
  <si>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</si>
  <si>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</si>
  <si>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</si>
  <si>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</si>
  <si>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</si>
  <si>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</si>
  <si>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</si>
  <si>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</si>
  <si>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</si>
  <si>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</si>
  <si>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</si>
  <si>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</si>
  <si>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</si>
  <si>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</si>
  <si>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</si>
  <si>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</si>
  <si>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</si>
  <si>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</si>
  <si>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</si>
  <si>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</si>
  <si>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</si>
  <si>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</si>
  <si>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</si>
  <si>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</si>
  <si>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</si>
  <si>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</si>
  <si>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</si>
  <si>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</si>
  <si>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</si>
  <si>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</si>
  <si>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</si>
  <si>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</si>
  <si>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</si>
  <si>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</si>
  <si>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</si>
  <si>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</si>
  <si>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</si>
  <si>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</si>
  <si>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</si>
  <si>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</si>
  <si>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</si>
  <si>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</si>
  <si>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</si>
  <si>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</si>
  <si>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</si>
  <si>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</si>
  <si>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</si>
  <si>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</si>
  <si>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</si>
  <si>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</si>
  <si>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</si>
  <si>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</si>
  <si>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</si>
  <si>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</si>
  <si>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</si>
  <si>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</si>
  <si>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</si>
  <si>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</si>
  <si>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</si>
  <si>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</si>
  <si>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</si>
  <si>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</si>
  <si>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</si>
  <si>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</si>
  <si>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</si>
  <si>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</si>
  <si>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</si>
  <si>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</si>
  <si>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</si>
  <si>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</si>
  <si>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</si>
  <si>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</si>
  <si>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</si>
  <si>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</si>
  <si>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</si>
  <si>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</si>
  <si>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</si>
  <si>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</si>
  <si>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</si>
  <si>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</si>
  <si>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</si>
  <si>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</si>
  <si>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</si>
  <si>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</si>
  <si>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</si>
  <si>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</si>
  <si>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</si>
  <si>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</si>
  <si>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</si>
  <si>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</si>
  <si>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</si>
  <si>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</si>
  <si>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</si>
  <si>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</si>
  <si>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</si>
  <si>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</si>
  <si>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</si>
  <si>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</si>
  <si>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</si>
  <si>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</si>
  <si>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</si>
  <si>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</si>
  <si>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</si>
  <si>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</si>
  <si>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</si>
  <si>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</si>
  <si>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</si>
  <si>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</si>
  <si>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</si>
  <si>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</si>
  <si>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</si>
  <si>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</si>
  <si>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</si>
  <si>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</si>
  <si>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</si>
  <si>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</si>
  <si>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</si>
  <si>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</si>
  <si>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</si>
  <si>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</si>
  <si>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</si>
  <si>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</si>
  <si>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</si>
  <si>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</si>
  <si>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</si>
  <si>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</si>
  <si>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</si>
  <si>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</si>
  <si>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</si>
  <si>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</si>
  <si>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</si>
  <si>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</si>
  <si>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</si>
  <si>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</si>
  <si>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</si>
  <si>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</si>
  <si>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</si>
  <si>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</si>
  <si>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</si>
  <si>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</si>
  <si>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</si>
  <si>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</si>
  <si>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</si>
  <si>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</si>
  <si>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</si>
  <si>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</si>
  <si>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</si>
  <si>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</si>
  <si>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</si>
  <si>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</si>
  <si>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</si>
  <si>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</si>
  <si>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</si>
  <si>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</si>
  <si>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</si>
  <si>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</si>
  <si>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</si>
  <si>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</si>
  <si>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</si>
  <si>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</si>
  <si>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</si>
  <si>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</si>
  <si>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</si>
  <si>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</si>
  <si>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</si>
  <si>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</si>
  <si>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</si>
  <si>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</si>
  <si>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</si>
  <si>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</si>
  <si>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</si>
  <si>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</si>
  <si>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</si>
  <si>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</si>
  <si>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</si>
  <si>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</si>
  <si>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</si>
  <si>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</si>
  <si>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</si>
  <si>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</si>
  <si>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</si>
  <si>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</si>
  <si>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</si>
  <si>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</si>
  <si>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</si>
  <si>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</si>
  <si>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</si>
  <si>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</si>
  <si>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</si>
  <si>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</si>
  <si>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</si>
  <si>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</si>
  <si>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</si>
  <si>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</si>
  <si>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</si>
  <si>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</si>
  <si>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</si>
  <si>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</si>
  <si>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</si>
  <si>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</si>
  <si>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</si>
  <si>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</si>
  <si>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</si>
  <si>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</si>
  <si>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</si>
  <si>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</si>
  <si>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</si>
  <si>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</si>
  <si>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</si>
  <si>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</si>
  <si>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</si>
  <si>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</si>
  <si>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</si>
  <si>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</si>
  <si>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</si>
  <si>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</si>
  <si>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</si>
  <si>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</si>
  <si>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</si>
  <si>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</si>
  <si>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</si>
  <si>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</si>
  <si>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</si>
  <si>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</si>
  <si>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</si>
  <si>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</si>
  <si>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</si>
  <si>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</si>
  <si>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</si>
  <si>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</si>
  <si>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</si>
  <si>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</si>
  <si>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</si>
  <si>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</si>
  <si>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</si>
  <si>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</si>
  <si>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</si>
  <si>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</si>
  <si>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</si>
  <si>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</si>
  <si>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</si>
  <si>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</si>
  <si>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</si>
  <si>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</si>
  <si>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</si>
  <si>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</si>
  <si>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</si>
  <si>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</si>
  <si>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</si>
  <si>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</si>
  <si>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</si>
  <si>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</si>
  <si>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</si>
  <si>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</si>
  <si>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</si>
  <si>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</si>
  <si>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</si>
  <si>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</si>
  <si>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</si>
  <si>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</si>
  <si>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</si>
  <si>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</si>
  <si>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</si>
  <si>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</si>
  <si>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</si>
  <si>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</si>
  <si>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</si>
  <si>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</si>
  <si>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</si>
  <si>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</si>
  <si>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</si>
  <si>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</si>
  <si>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</si>
  <si>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</si>
  <si>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</si>
  <si>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</si>
  <si>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</si>
  <si>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</si>
  <si>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</si>
  <si>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</si>
  <si>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</si>
  <si>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</si>
  <si>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</si>
  <si>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</si>
  <si>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</si>
  <si>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</si>
  <si>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</si>
  <si>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</si>
  <si>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</si>
  <si>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</si>
  <si>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</si>
  <si>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</si>
  <si>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</si>
  <si>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</si>
  <si>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</si>
  <si>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</si>
  <si>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</si>
  <si>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</si>
  <si>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</si>
  <si>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</si>
  <si>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</si>
  <si>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</si>
  <si>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</si>
  <si>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</si>
  <si>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</si>
  <si>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</si>
  <si>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</si>
  <si>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</si>
  <si>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</si>
  <si>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</si>
  <si>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</si>
  <si>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</si>
  <si>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</si>
  <si>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</si>
  <si>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</si>
  <si>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</si>
  <si>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</si>
  <si>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</si>
  <si>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</si>
  <si>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</si>
  <si>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</si>
  <si>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</si>
  <si>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</si>
  <si>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</si>
  <si>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</si>
  <si>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</si>
  <si>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</si>
  <si>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</si>
  <si>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</si>
  <si>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</si>
  <si>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</si>
  <si>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</si>
  <si>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</si>
  <si>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</si>
  <si>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</si>
  <si>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</si>
  <si>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</si>
  <si>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</si>
  <si>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</si>
  <si>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</si>
  <si>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</si>
  <si>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</si>
  <si>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</si>
  <si>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</si>
  <si>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</si>
  <si>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</si>
  <si>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</si>
  <si>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</si>
  <si>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</si>
  <si>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</si>
  <si>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</si>
  <si>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</si>
  <si>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</si>
  <si>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</si>
  <si>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</si>
  <si>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</si>
  <si>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</si>
  <si>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</si>
  <si>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</si>
  <si>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</si>
  <si>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</si>
  <si>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</si>
  <si>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</si>
  <si>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</si>
  <si>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</si>
  <si>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</si>
  <si>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</si>
  <si>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</si>
  <si>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</si>
  <si>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</si>
  <si>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</si>
  <si>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</si>
  <si>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</si>
  <si>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</si>
  <si>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</si>
  <si>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</si>
  <si>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</si>
  <si>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</si>
  <si>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</si>
  <si>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</si>
  <si>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</si>
  <si>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</si>
  <si>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</si>
  <si>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</si>
  <si>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</si>
  <si>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</si>
  <si>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</si>
  <si>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</si>
  <si>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</si>
  <si>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</si>
  <si>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</si>
  <si>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</si>
  <si>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</si>
  <si>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</si>
  <si>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</si>
  <si>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</si>
  <si>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</si>
  <si>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</si>
  <si>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</si>
  <si>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</si>
  <si>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</si>
  <si>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</si>
  <si>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</si>
  <si>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</si>
  <si>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</si>
  <si>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</si>
  <si>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</si>
  <si>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</si>
  <si>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</si>
  <si>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</si>
  <si>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</si>
  <si>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</si>
  <si>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</si>
  <si>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</si>
  <si>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</si>
  <si>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</si>
  <si>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</si>
  <si>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</si>
  <si>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</si>
  <si>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</si>
  <si>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</si>
  <si>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</si>
  <si>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</si>
  <si>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</si>
  <si>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</si>
  <si>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</si>
  <si>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</si>
  <si>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</si>
  <si>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</si>
  <si>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</si>
  <si>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</si>
  <si>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</si>
  <si>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</si>
  <si>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</si>
  <si>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</si>
  <si>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</si>
  <si>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</si>
  <si>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</si>
  <si>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</si>
  <si>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</si>
  <si>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</si>
  <si>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</si>
  <si>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</si>
  <si>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</si>
  <si>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</si>
  <si>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</si>
  <si>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</si>
  <si>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</si>
  <si>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</si>
  <si>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</si>
  <si>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</si>
  <si>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</si>
  <si>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</si>
  <si>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</si>
  <si>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</si>
  <si>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</si>
  <si>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</si>
  <si>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</si>
  <si>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</si>
  <si>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</si>
  <si>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</si>
  <si>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</si>
  <si>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</si>
  <si>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</si>
  <si>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</si>
  <si>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</si>
  <si>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</si>
  <si>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</si>
  <si>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</si>
  <si>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</si>
  <si>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</si>
  <si>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</si>
  <si>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</si>
  <si>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</si>
  <si>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</si>
  <si>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</si>
  <si>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</si>
  <si>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</si>
  <si>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</si>
  <si>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</si>
  <si>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</si>
  <si>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</si>
  <si>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</si>
  <si>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</si>
  <si>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</si>
  <si>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</si>
  <si>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</si>
  <si>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</si>
  <si>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</si>
  <si>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</si>
  <si>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</si>
  <si>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</si>
  <si>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</si>
  <si>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</si>
  <si>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</si>
  <si>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</si>
  <si>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</si>
  <si>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</si>
  <si>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</si>
  <si>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</si>
  <si>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</si>
  <si>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</si>
  <si>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</si>
  <si>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</si>
  <si>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</si>
  <si>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</si>
  <si>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</si>
  <si>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</si>
  <si>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</si>
  <si>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</si>
  <si>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</si>
  <si>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</si>
  <si>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</si>
  <si>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</si>
  <si>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</si>
  <si>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</si>
  <si>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</si>
  <si>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</si>
  <si>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</si>
  <si>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</si>
  <si>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</si>
  <si>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</si>
  <si>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</si>
  <si>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</si>
  <si>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</si>
  <si>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</si>
  <si>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</si>
  <si>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</si>
  <si>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</si>
  <si>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</si>
  <si>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</si>
  <si>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</si>
  <si>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</si>
  <si>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</si>
  <si>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</si>
  <si>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</si>
  <si>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</si>
  <si>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</si>
  <si>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</si>
  <si>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</si>
  <si>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</si>
  <si>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</si>
  <si>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</si>
  <si>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</si>
  <si>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</si>
  <si>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</si>
  <si>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</si>
  <si>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</si>
  <si>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</si>
  <si>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</si>
  <si>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</si>
  <si>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</si>
  <si>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</si>
  <si>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</si>
  <si>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</si>
  <si>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</si>
  <si>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</si>
  <si>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</si>
  <si>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</si>
  <si>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</si>
  <si>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</si>
  <si>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</si>
  <si>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</si>
  <si>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</si>
  <si>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</si>
  <si>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</si>
  <si>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</si>
  <si>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</si>
  <si>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</si>
  <si>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</si>
  <si>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</si>
  <si>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</si>
  <si>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</si>
  <si>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</si>
  <si>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</si>
  <si>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</si>
  <si>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</si>
  <si>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</si>
  <si>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</si>
  <si>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</si>
  <si>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</si>
  <si>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</si>
  <si>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</si>
  <si>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</si>
  <si>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</si>
  <si>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</si>
  <si>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</si>
  <si>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</si>
  <si>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</si>
  <si>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</si>
  <si>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</si>
  <si>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</si>
  <si>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</si>
  <si>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</si>
  <si>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</si>
  <si>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</si>
  <si>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</si>
  <si>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</si>
  <si>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</si>
  <si>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</si>
  <si>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</si>
  <si>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</si>
  <si>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</si>
  <si>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</si>
  <si>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</si>
  <si>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</si>
  <si>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</si>
  <si>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</si>
  <si>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</si>
  <si>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</si>
  <si>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</si>
  <si>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</si>
  <si>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</si>
  <si>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</si>
  <si>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</si>
  <si>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</si>
  <si>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</si>
  <si>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</si>
  <si>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</si>
  <si>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</si>
  <si>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</si>
  <si>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</si>
  <si>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</si>
  <si>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</si>
  <si>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</si>
  <si>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</si>
  <si>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</si>
  <si>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</si>
  <si>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</si>
  <si>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</si>
  <si>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</si>
  <si>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</si>
  <si>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</si>
  <si>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</si>
  <si>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</si>
  <si>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</si>
  <si>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</si>
  <si>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</si>
  <si>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</si>
  <si>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</si>
  <si>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</si>
  <si>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</si>
  <si>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</si>
  <si>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</si>
  <si>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</si>
  <si>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</si>
  <si>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</si>
  <si>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</si>
  <si>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</si>
  <si>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</si>
  <si>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</si>
  <si>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</si>
  <si>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</si>
  <si>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</si>
  <si>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</si>
  <si>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</si>
  <si>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</si>
  <si>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</si>
  <si>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</si>
  <si>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</si>
  <si>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</si>
  <si>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</si>
  <si>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</si>
  <si>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</si>
  <si>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</si>
  <si>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</si>
  <si>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</si>
  <si>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</si>
  <si>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</si>
  <si>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</si>
  <si>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</si>
  <si>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</si>
  <si>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</si>
  <si>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</si>
  <si>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</si>
  <si>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</si>
  <si>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</si>
  <si>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</si>
  <si>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</si>
  <si>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</si>
  <si>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</si>
  <si>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</si>
  <si>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</si>
  <si>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</si>
  <si>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</si>
  <si>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</si>
  <si>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</si>
  <si>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</si>
  <si>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</si>
  <si>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</si>
  <si>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</si>
  <si>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</si>
  <si>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</si>
  <si>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</si>
  <si>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</si>
  <si>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</si>
  <si>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</si>
  <si>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</si>
  <si>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</si>
  <si>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</si>
  <si>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</si>
  <si>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</si>
  <si>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</si>
  <si>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</si>
  <si>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</si>
  <si>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</si>
  <si>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</si>
  <si>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</si>
  <si>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</si>
  <si>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</si>
  <si>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</si>
  <si>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</si>
  <si>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</si>
  <si>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</si>
  <si>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</si>
  <si>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</si>
  <si>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</si>
  <si>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</si>
  <si>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</si>
  <si>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</si>
  <si>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</si>
  <si>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</si>
  <si>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</si>
  <si>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</si>
  <si>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</si>
  <si>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</si>
  <si>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</si>
  <si>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</si>
  <si>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</si>
  <si>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</si>
  <si>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</si>
  <si>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</si>
  <si>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</si>
  <si>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</si>
  <si>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</si>
  <si>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</si>
  <si>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</si>
  <si>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</si>
  <si>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</si>
  <si>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</si>
  <si>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</si>
  <si>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</si>
  <si>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</si>
  <si>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</si>
  <si>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</si>
  <si>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</si>
  <si>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</si>
  <si>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</si>
  <si>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</si>
  <si>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</si>
  <si>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</si>
  <si>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</si>
  <si>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</si>
  <si>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</si>
  <si>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</si>
  <si>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</si>
  <si>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</si>
  <si>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</si>
  <si>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</si>
  <si>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</si>
  <si>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</si>
  <si>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</si>
  <si>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</si>
  <si>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</si>
  <si>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</si>
  <si>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</si>
  <si>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</si>
  <si>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</si>
  <si>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</si>
  <si>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</si>
  <si>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</si>
  <si>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</si>
  <si>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</si>
  <si>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</si>
  <si>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</si>
  <si>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</si>
  <si>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</si>
  <si>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</si>
  <si>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</si>
  <si>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</si>
  <si>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</si>
  <si>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</si>
  <si>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</si>
  <si>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</si>
  <si>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</si>
  <si>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</si>
  <si>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</si>
  <si>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</si>
  <si>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</si>
  <si>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</si>
  <si>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</si>
  <si>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</si>
  <si>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</si>
  <si>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</si>
  <si>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</si>
  <si>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</si>
  <si>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</si>
  <si>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</si>
  <si>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</si>
  <si>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</si>
  <si>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</si>
  <si>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</si>
  <si>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</si>
  <si>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</si>
  <si>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</si>
  <si>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</si>
  <si>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</si>
  <si>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</si>
  <si>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</si>
  <si>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</si>
  <si>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</si>
  <si>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</si>
  <si>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</si>
  <si>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</si>
  <si>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</si>
  <si>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</si>
  <si>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</si>
  <si>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</si>
  <si>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</si>
  <si>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</si>
  <si>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</si>
  <si>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</si>
  <si>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</si>
  <si>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</si>
  <si>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</si>
  <si>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</si>
  <si>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</si>
  <si>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</si>
  <si>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</si>
  <si>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</si>
  <si>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</si>
  <si>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</si>
  <si>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</si>
  <si>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</si>
  <si>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</si>
  <si>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</si>
  <si>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</si>
  <si>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</si>
  <si>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</si>
  <si>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</si>
  <si>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</si>
  <si>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</si>
  <si>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</si>
  <si>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</si>
  <si>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</si>
  <si>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</si>
  <si>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</si>
  <si>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</si>
  <si>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</si>
  <si>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</si>
  <si>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</si>
  <si>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</si>
  <si>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</si>
  <si>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</si>
  <si>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</si>
  <si>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</si>
  <si>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</si>
  <si>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</si>
  <si>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</si>
  <si>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</si>
  <si>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</si>
  <si>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</si>
  <si>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</si>
  <si>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</si>
  <si>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</si>
  <si>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</si>
  <si>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</si>
  <si>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</si>
  <si>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</si>
  <si>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</si>
  <si>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</si>
  <si>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</si>
  <si>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</si>
  <si>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</si>
  <si>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</si>
  <si>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</si>
  <si>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</si>
  <si>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</si>
  <si>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</si>
  <si>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</si>
  <si>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</si>
  <si>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</si>
  <si>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</si>
  <si>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</si>
  <si>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</si>
  <si>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</si>
  <si>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</si>
  <si>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</si>
  <si>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</si>
  <si>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</si>
  <si>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</si>
  <si>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</si>
  <si>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</si>
  <si>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</si>
  <si>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</si>
  <si>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</si>
  <si>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</si>
  <si>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</si>
  <si>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</si>
  <si>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</si>
  <si>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</si>
  <si>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</si>
  <si>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</si>
  <si>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</si>
  <si>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</si>
  <si>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</si>
  <si>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</si>
  <si>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</si>
  <si>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</si>
  <si>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</si>
  <si>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</si>
  <si>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</si>
  <si>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</si>
  <si>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</si>
  <si>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</si>
  <si>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</si>
  <si>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</si>
  <si>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</si>
  <si>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</si>
  <si>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</si>
  <si>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</si>
  <si>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</si>
  <si>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</si>
  <si>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</si>
  <si>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</si>
  <si>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</si>
  <si>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</si>
  <si>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</si>
  <si>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</si>
  <si>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</si>
  <si>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</si>
  <si>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</si>
  <si>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</si>
  <si>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</si>
  <si>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</si>
  <si>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</si>
  <si>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</si>
  <si>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</si>
  <si>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</si>
  <si>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</si>
  <si>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</si>
  <si>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</si>
  <si>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</si>
  <si>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</si>
  <si>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</si>
  <si>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</si>
  <si>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</si>
  <si>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</si>
  <si>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</si>
  <si>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</si>
  <si>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</si>
  <si>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</si>
  <si>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</si>
  <si>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</si>
  <si>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</si>
  <si>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</si>
  <si>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</si>
  <si>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</si>
  <si>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</si>
  <si>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</si>
  <si>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</si>
  <si>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</si>
  <si>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</si>
  <si>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</si>
  <si>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</si>
  <si>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</si>
  <si>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</si>
  <si>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</si>
  <si>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</si>
  <si>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</si>
  <si>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</si>
  <si>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</si>
  <si>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</si>
  <si>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</si>
  <si>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</si>
  <si>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</si>
  <si>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</si>
  <si>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</si>
  <si>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</si>
  <si>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</si>
  <si>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</si>
  <si>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</si>
  <si>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</si>
  <si>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</si>
  <si>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</si>
  <si>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</si>
  <si>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</si>
  <si>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</si>
  <si>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</si>
  <si>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</si>
  <si>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</si>
  <si>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</si>
  <si>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</si>
  <si>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</si>
  <si>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</si>
  <si>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</si>
  <si>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</si>
  <si>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</si>
  <si>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</si>
  <si>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</si>
  <si>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</si>
  <si>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</si>
  <si>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</si>
  <si>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</si>
  <si>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</si>
  <si>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</si>
  <si>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</si>
  <si>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</si>
  <si>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</si>
  <si>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</si>
  <si>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</si>
  <si>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</si>
  <si>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</si>
  <si>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</si>
  <si>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</si>
  <si>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</si>
  <si>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</si>
  <si>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</si>
  <si>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</si>
  <si>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</si>
  <si>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</si>
  <si>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</si>
  <si>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</si>
  <si>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</si>
  <si>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</si>
  <si>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</si>
  <si>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</si>
  <si>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</si>
  <si>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</si>
  <si>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</si>
  <si>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</si>
  <si>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</si>
  <si>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</si>
  <si>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</si>
  <si>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</si>
  <si>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</si>
  <si>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</si>
  <si>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</si>
  <si>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</si>
  <si>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</si>
  <si>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</si>
  <si>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</si>
  <si>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</si>
  <si>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</si>
  <si>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</si>
  <si>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</si>
  <si>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</si>
  <si>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</si>
  <si>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</si>
  <si>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</si>
  <si>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</si>
  <si>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</si>
  <si>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</si>
  <si>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</si>
  <si>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</si>
  <si>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</si>
  <si>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</si>
  <si>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</si>
  <si>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</si>
  <si>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</si>
  <si>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</si>
  <si>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</si>
  <si>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</si>
  <si>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</si>
  <si>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</si>
  <si>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</si>
  <si>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</si>
  <si>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</si>
  <si>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</si>
  <si>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</si>
  <si>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</si>
  <si>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</si>
  <si>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</si>
  <si>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</si>
  <si>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</si>
  <si>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</si>
  <si>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</si>
  <si>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</si>
  <si>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</si>
  <si>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</si>
  <si>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</si>
  <si>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</si>
  <si>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</si>
  <si>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</si>
  <si>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</si>
  <si>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</si>
  <si>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</si>
  <si>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</si>
  <si>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</si>
  <si>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</si>
  <si>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</si>
  <si>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</si>
  <si>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</si>
  <si>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</si>
  <si>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</si>
  <si>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</si>
  <si>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</si>
  <si>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</si>
  <si>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</si>
  <si>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</si>
  <si>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</si>
  <si>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</si>
  <si>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</si>
  <si>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</si>
  <si>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</si>
  <si>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</si>
  <si>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</si>
  <si>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</si>
  <si>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</si>
  <si>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</si>
  <si>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</si>
  <si>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</si>
  <si>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</si>
  <si>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</si>
  <si>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</si>
  <si>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</si>
  <si>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</si>
  <si>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</si>
  <si>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</si>
  <si>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</si>
  <si>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</si>
  <si>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</si>
  <si>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</si>
  <si>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</si>
  <si>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</si>
  <si>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</si>
  <si>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</si>
  <si>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</si>
  <si>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</si>
  <si>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</si>
  <si>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</si>
  <si>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</si>
  <si>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</si>
  <si>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</si>
  <si>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</si>
  <si>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</si>
  <si>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</si>
  <si>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</si>
  <si>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</si>
  <si>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</si>
  <si>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</si>
  <si>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</si>
  <si>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</si>
  <si>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</si>
  <si>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</si>
  <si>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</si>
  <si>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</si>
  <si>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</si>
  <si>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</si>
  <si>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</si>
  <si>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</si>
  <si>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</si>
  <si>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</si>
  <si>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</si>
  <si>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</si>
  <si>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</si>
  <si>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</si>
  <si>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</si>
  <si>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</si>
  <si>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</si>
  <si>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</si>
  <si>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</si>
  <si>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</si>
  <si>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</si>
  <si>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</si>
  <si>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</si>
  <si>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</si>
  <si>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</si>
  <si>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</si>
  <si>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</si>
  <si>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</si>
  <si>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</si>
  <si>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</si>
  <si>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</si>
  <si>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</si>
  <si>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</si>
  <si>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</si>
  <si>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</si>
  <si>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</si>
  <si>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</si>
  <si>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</si>
  <si>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</si>
  <si>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</si>
  <si>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</si>
  <si>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</si>
  <si>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</si>
  <si>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</si>
  <si>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</si>
  <si>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</si>
  <si>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</si>
  <si>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</si>
  <si>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</si>
  <si>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</si>
  <si>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</si>
  <si>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</si>
  <si>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</si>
  <si>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</si>
  <si>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</si>
  <si>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</si>
  <si>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</si>
  <si>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</si>
  <si>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</si>
  <si>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</si>
  <si>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</si>
  <si>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</si>
  <si>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</si>
  <si>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</si>
  <si>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</si>
  <si>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</si>
  <si>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</si>
  <si>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</si>
  <si>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</si>
  <si>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</si>
  <si>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</si>
  <si>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</si>
  <si>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</si>
  <si>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</si>
  <si>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</si>
  <si>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</si>
  <si>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</si>
  <si>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</si>
  <si>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</si>
  <si>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</si>
  <si>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</si>
  <si>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</si>
  <si>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</si>
  <si>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</si>
  <si>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</si>
  <si>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</si>
  <si>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</si>
  <si>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</si>
  <si>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</si>
  <si>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</si>
  <si>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</si>
  <si>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</si>
  <si>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</si>
  <si>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</si>
  <si>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</si>
  <si>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</si>
  <si>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</si>
  <si>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</si>
  <si>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</si>
  <si>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</si>
  <si>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</si>
  <si>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</si>
  <si>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</si>
  <si>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</si>
  <si>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</si>
  <si>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</si>
  <si>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</si>
  <si>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</si>
  <si>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</si>
  <si>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</si>
  <si>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</si>
  <si>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</si>
  <si>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</si>
  <si>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</si>
  <si>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</si>
  <si>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</si>
  <si>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</si>
  <si>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</si>
  <si>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</si>
  <si>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</si>
  <si>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</si>
  <si>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</si>
  <si>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</si>
  <si>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</si>
  <si>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</si>
  <si>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</si>
  <si>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</si>
  <si>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</si>
  <si>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</si>
  <si>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</si>
  <si>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</si>
  <si>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</si>
  <si>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</si>
  <si>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</si>
  <si>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</si>
  <si>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</si>
  <si>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</si>
  <si>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</si>
  <si>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</si>
  <si>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</si>
  <si>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</si>
  <si>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</si>
  <si>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</si>
  <si>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</si>
  <si>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</si>
  <si>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</si>
  <si>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</si>
  <si>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</si>
  <si>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</si>
  <si>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</si>
  <si>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</si>
  <si>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</si>
  <si>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</si>
  <si>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</si>
  <si>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</si>
  <si>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</si>
  <si>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</si>
  <si>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</si>
  <si>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</si>
  <si>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</si>
  <si>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</si>
  <si>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</si>
  <si>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</si>
  <si>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</si>
  <si>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</si>
  <si>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</si>
  <si>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</si>
  <si>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</si>
  <si>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</si>
  <si>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</si>
  <si>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</si>
  <si>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</si>
  <si>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</si>
  <si>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</si>
  <si>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</si>
  <si>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</si>
  <si>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</si>
  <si>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</si>
  <si>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</si>
  <si>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</si>
  <si>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</si>
  <si>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</si>
  <si>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</si>
  <si>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</si>
  <si>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</si>
  <si>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</si>
  <si>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</si>
  <si>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</si>
  <si>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</si>
  <si>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</si>
  <si>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</si>
  <si>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</si>
  <si>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</si>
  <si>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</si>
  <si>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</si>
  <si>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</si>
  <si>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</si>
  <si>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</si>
  <si>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</si>
  <si>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</si>
  <si>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</si>
  <si>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</si>
  <si>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</si>
  <si>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</si>
  <si>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</si>
  <si>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</si>
  <si>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</si>
  <si>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</si>
  <si>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</si>
  <si>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</si>
  <si>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</si>
  <si>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</si>
  <si>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</si>
  <si>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</si>
  <si>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</si>
  <si>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</si>
  <si>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</si>
  <si>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</si>
  <si>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</si>
  <si>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</si>
  <si>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</si>
  <si>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</si>
  <si>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</si>
  <si>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</si>
  <si>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</si>
  <si>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</si>
  <si>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</si>
  <si>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</si>
  <si>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</si>
  <si>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</si>
  <si>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</si>
  <si>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</si>
  <si>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</si>
  <si>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</si>
  <si>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</si>
  <si>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</si>
  <si>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</si>
  <si>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</si>
  <si>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</si>
  <si>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</si>
  <si>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</si>
  <si>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</si>
  <si>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</si>
  <si>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</si>
  <si>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</si>
  <si>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</si>
  <si>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</si>
  <si>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</si>
  <si>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</si>
  <si>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</si>
  <si>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</si>
  <si>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</si>
  <si>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</si>
  <si>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</si>
  <si>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</si>
  <si>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</si>
  <si>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</si>
  <si>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</si>
  <si>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</si>
  <si>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</si>
  <si>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</si>
  <si>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</si>
  <si>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</si>
  <si>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</si>
  <si>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</si>
  <si>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</si>
  <si>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</si>
  <si>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</si>
  <si>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</si>
  <si>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</si>
  <si>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</si>
  <si>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</si>
  <si>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</si>
  <si>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</si>
  <si>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</si>
  <si>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</si>
  <si>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</si>
  <si>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</si>
  <si>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</si>
  <si>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</si>
  <si>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</si>
  <si>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</si>
  <si>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</si>
  <si>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</si>
  <si>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</si>
  <si>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</si>
  <si>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</si>
  <si>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</si>
  <si>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</si>
  <si>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</si>
  <si>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</si>
  <si>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</si>
  <si>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</si>
  <si>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</si>
  <si>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</si>
  <si>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</si>
  <si>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</si>
  <si>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</si>
  <si>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</si>
  <si>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</si>
  <si>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</si>
  <si>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</si>
  <si>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</si>
  <si>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</si>
  <si>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</si>
  <si>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</si>
  <si>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</si>
  <si>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</si>
  <si>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</si>
  <si>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</si>
  <si>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</si>
  <si>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</si>
  <si>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</si>
  <si>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</si>
  <si>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</si>
  <si>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</si>
  <si>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</si>
  <si>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</si>
  <si>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</si>
  <si>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</si>
  <si>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</si>
  <si>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</si>
  <si>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</si>
  <si>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</si>
  <si>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</si>
  <si>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</si>
  <si>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</si>
  <si>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</si>
  <si>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</si>
  <si>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</si>
  <si>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</si>
  <si>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</si>
  <si>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</si>
  <si>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</si>
  <si>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</si>
  <si>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</si>
  <si>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</si>
  <si>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</si>
  <si>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</si>
  <si>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</si>
  <si>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</si>
  <si>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</si>
  <si>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</si>
  <si>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</si>
  <si>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</si>
  <si>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</si>
  <si>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</si>
  <si>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</si>
  <si>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</si>
  <si>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</si>
  <si>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</si>
  <si>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</si>
  <si>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</si>
  <si>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</si>
  <si>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</si>
  <si>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</si>
  <si>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</si>
  <si>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</si>
  <si>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</si>
  <si>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</si>
  <si>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</si>
  <si>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</si>
  <si>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</si>
  <si>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</si>
  <si>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</si>
  <si>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</si>
  <si>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</si>
  <si>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</si>
  <si>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</si>
  <si>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</si>
  <si>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</si>
  <si>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</si>
  <si>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</si>
  <si>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</si>
  <si>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</si>
  <si>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</si>
  <si>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</si>
  <si>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</si>
  <si>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</si>
  <si>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</si>
  <si>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</si>
  <si>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</si>
  <si>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</si>
  <si>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</si>
  <si>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</si>
  <si>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</si>
  <si>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</si>
  <si>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</si>
  <si>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</si>
  <si>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</si>
  <si>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</si>
  <si>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</si>
  <si>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</si>
  <si>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</si>
  <si>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</si>
  <si>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</si>
  <si>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</si>
  <si>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</si>
  <si>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</si>
  <si>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</si>
  <si>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</si>
  <si>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</si>
  <si>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</si>
  <si>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</si>
  <si>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</si>
  <si>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</si>
  <si>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</si>
  <si>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</si>
  <si>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</si>
  <si>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</si>
  <si>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</si>
  <si>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</si>
  <si>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</si>
  <si>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</si>
  <si>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</si>
  <si>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</si>
  <si>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</si>
  <si>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</si>
  <si>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</si>
  <si>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</si>
  <si>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</si>
  <si>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</si>
  <si>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</si>
  <si>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</si>
  <si>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</si>
  <si>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</si>
  <si>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</si>
  <si>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</si>
  <si>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</si>
  <si>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</si>
  <si>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</si>
  <si>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</si>
  <si>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</si>
  <si>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</si>
  <si>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</si>
  <si>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</si>
  <si>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</si>
  <si>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</si>
  <si>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</si>
  <si>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</si>
  <si>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</si>
  <si>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</si>
  <si>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</si>
  <si>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</si>
  <si>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</si>
  <si>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</si>
  <si>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</si>
  <si>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</si>
  <si>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</si>
  <si>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</si>
  <si>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</si>
  <si>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</si>
  <si>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</si>
  <si>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</si>
  <si>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</si>
  <si>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</si>
  <si>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</si>
  <si>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</si>
  <si>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</si>
  <si>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</si>
  <si>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</si>
  <si>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</si>
  <si>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</si>
  <si>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</si>
  <si>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</si>
  <si>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</si>
  <si>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</si>
  <si>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</si>
  <si>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</si>
  <si>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</si>
  <si>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</si>
  <si>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</si>
  <si>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</si>
  <si>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</si>
  <si>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</si>
  <si>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</si>
  <si>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</si>
  <si>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</si>
  <si>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</si>
  <si>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</si>
  <si>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</si>
  <si>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</si>
  <si>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</si>
  <si>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</si>
  <si>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</si>
  <si>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</si>
  <si>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</si>
  <si>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</si>
  <si>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</si>
  <si>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</si>
  <si>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</si>
  <si>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</si>
  <si>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</si>
  <si>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</si>
  <si>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</si>
  <si>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</si>
  <si>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</si>
  <si>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</si>
  <si>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</si>
  <si>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</si>
  <si>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</si>
  <si>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</si>
  <si>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</si>
  <si>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</si>
  <si>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</si>
  <si>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</si>
  <si>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</si>
  <si>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</si>
  <si>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</si>
  <si>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</si>
  <si>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</si>
  <si>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</si>
  <si>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</si>
  <si>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</si>
  <si>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</si>
  <si>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</si>
  <si>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</si>
  <si>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</si>
  <si>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</si>
  <si>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</si>
  <si>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</si>
  <si>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</si>
  <si>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</si>
  <si>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</si>
  <si>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</si>
  <si>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</si>
  <si>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</si>
  <si>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</si>
  <si>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</si>
  <si>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</si>
  <si>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</si>
  <si>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</si>
  <si>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</si>
  <si>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</si>
  <si>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</si>
  <si>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</si>
  <si>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</si>
  <si>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</si>
  <si>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</si>
  <si>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</si>
  <si>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</si>
  <si>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</si>
  <si>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</si>
  <si>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</si>
  <si>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</si>
  <si>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</si>
  <si>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</si>
  <si>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</si>
  <si>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</si>
  <si>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</si>
  <si>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</si>
  <si>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</si>
  <si>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</si>
  <si>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</si>
  <si>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</si>
  <si>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</si>
  <si>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</si>
  <si>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</si>
  <si>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</si>
  <si>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</si>
  <si>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</si>
  <si>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</si>
  <si>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</si>
  <si>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</si>
  <si>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</si>
  <si>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</si>
  <si>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</si>
  <si>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</si>
  <si>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</si>
  <si>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</si>
  <si>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</si>
  <si>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</si>
  <si>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</si>
  <si>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</si>
  <si>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</si>
  <si>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</si>
  <si>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</si>
  <si>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</si>
  <si>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</si>
  <si>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</si>
  <si>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</si>
  <si>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</si>
  <si>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</si>
  <si>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</si>
  <si>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</si>
  <si>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</si>
  <si>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</si>
  <si>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</si>
  <si>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</si>
  <si>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</si>
  <si>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</si>
  <si>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</si>
  <si>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</si>
  <si>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</si>
  <si>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</si>
  <si>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</si>
  <si>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</si>
  <si>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</si>
  <si>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</si>
  <si>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</si>
  <si>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</si>
  <si>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</si>
  <si>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</si>
  <si>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</si>
  <si>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</si>
  <si>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</si>
  <si>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</si>
  <si>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</si>
  <si>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</si>
  <si>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</si>
  <si>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</si>
  <si>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</si>
  <si>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</si>
  <si>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</si>
  <si>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</si>
  <si>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</si>
  <si>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</si>
  <si>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</si>
  <si>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</si>
  <si>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</si>
  <si>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</si>
  <si>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</si>
  <si>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</si>
  <si>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</si>
  <si>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</si>
  <si>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</si>
  <si>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</si>
  <si>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</si>
  <si>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</si>
  <si>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</si>
  <si>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</si>
  <si>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</si>
  <si>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</si>
  <si>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</si>
  <si>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</si>
  <si>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</si>
  <si>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</si>
  <si>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</si>
  <si>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</si>
  <si>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</si>
  <si>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</si>
  <si>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</si>
  <si>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</si>
  <si>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</si>
  <si>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</si>
  <si>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</si>
  <si>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</si>
  <si>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</si>
  <si>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</si>
  <si>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</si>
  <si>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</si>
  <si>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</si>
  <si>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</si>
  <si>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</si>
  <si>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</si>
  <si>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</si>
  <si>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</si>
  <si>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</si>
  <si>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</si>
  <si>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</si>
  <si>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</si>
  <si>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</si>
  <si>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</si>
  <si>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</si>
  <si>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</si>
  <si>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</si>
  <si>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</si>
  <si>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</si>
  <si>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</si>
  <si>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</si>
  <si>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</si>
  <si>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</si>
  <si>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</si>
  <si>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</si>
  <si>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</si>
  <si>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</si>
  <si>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</si>
  <si>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</si>
  <si>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</si>
  <si>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</si>
  <si>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</si>
  <si>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</si>
  <si>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</si>
  <si>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</si>
  <si>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</si>
  <si>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</si>
  <si>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</si>
  <si>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</si>
  <si>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</si>
  <si>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</si>
  <si>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</si>
  <si>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</si>
  <si>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</si>
  <si>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</si>
  <si>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</si>
  <si>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</si>
  <si>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</si>
  <si>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</si>
  <si>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</si>
  <si>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</si>
  <si>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</si>
  <si>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</si>
  <si>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</si>
  <si>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</si>
  <si>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</si>
  <si>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</si>
  <si>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</si>
  <si>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</si>
  <si>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</si>
  <si>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</si>
  <si>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</si>
  <si>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</si>
  <si>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</si>
  <si>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</si>
  <si>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</si>
  <si>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</si>
  <si>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</si>
  <si>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</si>
  <si>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</si>
  <si>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</si>
  <si>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</si>
  <si>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</si>
  <si>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</si>
  <si>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</si>
  <si>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</si>
  <si>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</si>
  <si>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</si>
  <si>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</si>
  <si>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</si>
  <si>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</si>
  <si>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</si>
  <si>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</si>
  <si>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</si>
  <si>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</si>
  <si>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</si>
  <si>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</si>
  <si>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</si>
  <si>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</si>
  <si>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</si>
  <si>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</si>
  <si>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</si>
  <si>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</si>
  <si>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</si>
  <si>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</si>
  <si>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</si>
  <si>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</si>
  <si>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</si>
  <si>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</si>
  <si>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</si>
  <si>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</si>
  <si>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</si>
  <si>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</si>
  <si>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</si>
  <si>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</si>
  <si>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</si>
  <si>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</si>
  <si>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</si>
  <si>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</si>
  <si>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</si>
  <si>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</si>
  <si>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</si>
  <si>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</si>
  <si>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</si>
  <si>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</si>
  <si>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</si>
  <si>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</si>
  <si>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</si>
  <si>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</si>
  <si>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</si>
  <si>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</si>
  <si>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</si>
  <si>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</si>
  <si>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</si>
  <si>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</si>
  <si>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</si>
  <si>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</si>
  <si>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</si>
  <si>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</si>
  <si>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</si>
  <si>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</si>
  <si>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</si>
  <si>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</si>
  <si>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</si>
  <si>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</si>
  <si>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</si>
  <si>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</si>
  <si>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</si>
  <si>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</si>
  <si>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</si>
  <si>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</si>
  <si>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</si>
  <si>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</si>
  <si>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</si>
  <si>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</si>
  <si>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</si>
  <si>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</si>
  <si>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</si>
  <si>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</si>
  <si>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</si>
  <si>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</si>
  <si>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</si>
  <si>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</si>
  <si>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</si>
  <si>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</si>
  <si>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</si>
  <si>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</si>
  <si>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</si>
  <si>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</si>
  <si>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</si>
  <si>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</si>
  <si>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</si>
  <si>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</si>
  <si>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</si>
  <si>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</si>
  <si>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</si>
  <si>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</si>
  <si>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</si>
  <si>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</si>
  <si>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</si>
  <si>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</si>
  <si>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</si>
  <si>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</si>
  <si>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</si>
  <si>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</si>
  <si>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</si>
  <si>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</si>
  <si>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</si>
  <si>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</si>
  <si>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</si>
  <si>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</si>
  <si>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</si>
  <si>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</si>
  <si>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</si>
  <si>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</si>
  <si>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</si>
  <si>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</si>
  <si>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</si>
  <si>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</si>
  <si>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</si>
  <si>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</si>
  <si>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</si>
  <si>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</si>
  <si>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</si>
  <si>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</si>
  <si>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</si>
  <si>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</si>
  <si>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</si>
  <si>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</si>
  <si>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</si>
  <si>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</si>
  <si>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</si>
  <si>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</si>
  <si>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</si>
  <si>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</si>
  <si>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</si>
  <si>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</si>
  <si>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</si>
  <si>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</si>
  <si>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</si>
  <si>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</si>
  <si>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</si>
  <si>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</si>
  <si>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</si>
  <si>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</si>
  <si>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</si>
  <si>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</si>
  <si>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</si>
  <si>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</si>
  <si>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</si>
  <si>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</si>
  <si>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</si>
  <si>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</si>
  <si>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</si>
  <si>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</si>
  <si>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</si>
  <si>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</si>
  <si>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</si>
  <si>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</si>
  <si>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</si>
  <si>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</si>
  <si>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</si>
  <si>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</si>
  <si>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</si>
  <si>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</si>
  <si>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</si>
  <si>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</si>
  <si>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</si>
  <si>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</si>
  <si>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</si>
  <si>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</si>
  <si>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</si>
  <si>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</si>
  <si>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</si>
  <si>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</si>
  <si>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</si>
  <si>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</si>
  <si>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</si>
  <si>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</si>
  <si>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</si>
  <si>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</si>
  <si>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</si>
  <si>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</si>
  <si>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</si>
  <si>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</si>
  <si>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</si>
  <si>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</si>
  <si>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</si>
  <si>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</si>
  <si>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</si>
  <si>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</si>
  <si>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</si>
  <si>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</si>
  <si>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</si>
  <si>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</si>
  <si>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</si>
  <si>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</si>
  <si>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</si>
  <si>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</si>
  <si>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</si>
  <si>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</si>
  <si>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</si>
  <si>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</si>
  <si>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</si>
  <si>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</si>
  <si>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</si>
  <si>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</si>
  <si>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</si>
  <si>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</si>
  <si>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</si>
  <si>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</si>
  <si>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</si>
  <si>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</si>
  <si>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</si>
  <si>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</si>
  <si>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</si>
  <si>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</si>
  <si>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</si>
  <si>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</si>
  <si>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</si>
  <si>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</si>
  <si>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</si>
  <si>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</si>
  <si>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</si>
  <si>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</si>
  <si>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</si>
  <si>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</si>
  <si>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</si>
  <si>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</si>
  <si>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</si>
  <si>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</si>
  <si>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</si>
  <si>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</si>
  <si>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</si>
  <si>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</si>
  <si>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</si>
  <si>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</si>
  <si>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</si>
  <si>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</si>
  <si>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</si>
  <si>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</si>
  <si>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</si>
  <si>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</si>
  <si>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</si>
  <si>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</si>
  <si>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</si>
  <si>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</si>
  <si>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</si>
  <si>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</si>
  <si>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</si>
  <si>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</si>
  <si>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</si>
  <si>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</si>
  <si>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</si>
  <si>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</si>
  <si>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</si>
  <si>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</si>
  <si>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</si>
  <si>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</si>
  <si>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</si>
  <si>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</si>
  <si>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</si>
  <si>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</si>
  <si>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</si>
  <si>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</si>
  <si>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</si>
  <si>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</si>
  <si>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</si>
  <si>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</si>
  <si>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</si>
  <si>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</si>
  <si>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</si>
  <si>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</si>
  <si>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</si>
  <si>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</si>
  <si>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</si>
  <si>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</si>
  <si>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</si>
  <si>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</si>
  <si>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</si>
  <si>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</si>
  <si>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</si>
  <si>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</si>
  <si>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</si>
  <si>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</si>
  <si>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</si>
  <si>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</si>
  <si>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</si>
  <si>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</si>
  <si>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</si>
  <si>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</si>
  <si>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</si>
  <si>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</si>
  <si>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</si>
  <si>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</si>
  <si>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</si>
  <si>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</si>
  <si>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</si>
  <si>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</si>
  <si>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</si>
  <si>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</si>
  <si>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</si>
  <si>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</si>
  <si>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</si>
  <si>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</si>
  <si>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</si>
  <si>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</si>
  <si>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</si>
  <si>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</si>
  <si>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</si>
  <si>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</si>
  <si>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</si>
  <si>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</si>
  <si>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</si>
  <si>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</si>
  <si>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</si>
  <si>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</si>
  <si>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</si>
  <si>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</si>
  <si>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</si>
  <si>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</si>
  <si>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</si>
  <si>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</si>
  <si>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</si>
  <si>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</si>
  <si>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</si>
  <si>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</si>
  <si>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</si>
  <si>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</si>
  <si>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</si>
  <si>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</si>
  <si>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</si>
  <si>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</si>
  <si>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</si>
  <si>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</si>
  <si>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</si>
  <si>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</si>
  <si>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</si>
  <si>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</si>
  <si>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</si>
  <si>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</si>
  <si>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</si>
  <si>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</si>
  <si>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</si>
  <si>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</si>
  <si>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</si>
  <si>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</si>
  <si>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</si>
  <si>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</si>
  <si>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</si>
  <si>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</si>
  <si>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</si>
  <si>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</si>
  <si>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</si>
  <si>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</si>
  <si>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</si>
  <si>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</si>
  <si>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</si>
  <si>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</si>
  <si>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</si>
  <si>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</si>
  <si>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</si>
  <si>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</si>
  <si>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</si>
  <si>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</si>
  <si>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</si>
  <si>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</si>
  <si>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</si>
  <si>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</si>
  <si>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</si>
  <si>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</si>
  <si>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</si>
  <si>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</si>
  <si>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</si>
  <si>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</si>
  <si>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</si>
  <si>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</si>
  <si>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</si>
  <si>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</si>
  <si>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</si>
  <si>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</si>
  <si>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</si>
  <si>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</si>
  <si>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</si>
  <si>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</si>
  <si>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</si>
  <si>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</si>
  <si>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</si>
  <si>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</si>
  <si>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</si>
  <si>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</si>
  <si>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</si>
  <si>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</si>
  <si>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</si>
  <si>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</si>
  <si>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</si>
  <si>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</si>
  <si>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</si>
  <si>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</si>
  <si>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</si>
  <si>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</si>
  <si>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</si>
  <si>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</si>
  <si>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</si>
  <si>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</si>
  <si>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</si>
  <si>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</si>
  <si>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</si>
  <si>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</si>
  <si>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</si>
  <si>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</si>
  <si>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</si>
  <si>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</si>
  <si>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</si>
  <si>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</si>
  <si>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</si>
  <si>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</si>
  <si>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</si>
  <si>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</si>
  <si>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</si>
  <si>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</si>
  <si>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</si>
  <si>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</si>
  <si>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</si>
  <si>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</si>
  <si>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</si>
  <si>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</si>
  <si>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</si>
  <si>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</si>
  <si>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</si>
  <si>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</si>
  <si>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</si>
  <si>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</si>
  <si>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</si>
  <si>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</si>
  <si>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</si>
  <si>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</si>
  <si>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</si>
  <si>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</si>
  <si>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</si>
  <si>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</si>
  <si>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</si>
  <si>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</si>
  <si>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</si>
  <si>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</si>
  <si>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</si>
  <si>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</si>
  <si>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</si>
  <si>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</si>
  <si>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</si>
  <si>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</si>
  <si>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</si>
  <si>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</si>
  <si>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</si>
  <si>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</si>
  <si>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</si>
  <si>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</si>
  <si>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</si>
  <si>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</si>
  <si>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</si>
  <si>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</si>
  <si>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</si>
  <si>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</si>
  <si>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</si>
  <si>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</si>
  <si>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</si>
  <si>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</si>
  <si>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</si>
  <si>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</si>
  <si>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</si>
  <si>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</si>
  <si>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</si>
  <si>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</si>
  <si>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</si>
  <si>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</si>
  <si>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</si>
  <si>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</si>
  <si>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</si>
  <si>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</si>
  <si>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</si>
  <si>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</si>
  <si>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</si>
  <si>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</si>
  <si>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</si>
  <si>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</si>
  <si>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</si>
  <si>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</si>
  <si>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</si>
  <si>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</si>
  <si>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</si>
  <si>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</si>
  <si>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</si>
  <si>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</si>
  <si>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</si>
  <si>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</si>
  <si>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</si>
  <si>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</si>
  <si>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</si>
  <si>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</si>
  <si>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</si>
  <si>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</si>
  <si>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</si>
  <si>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</si>
  <si>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</si>
  <si>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</si>
  <si>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</si>
  <si>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</si>
  <si>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</si>
  <si>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</si>
  <si>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</si>
  <si>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</si>
  <si>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</si>
  <si>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</si>
  <si>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</si>
  <si>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</si>
  <si>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</si>
  <si>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</si>
  <si>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</si>
  <si>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</si>
  <si>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</si>
  <si>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</si>
  <si>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</si>
  <si>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</si>
  <si>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</si>
  <si>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</si>
  <si>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</si>
  <si>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</si>
  <si>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</si>
  <si>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</si>
  <si>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</si>
  <si>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</si>
  <si>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</si>
  <si>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</si>
  <si>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</si>
  <si>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</si>
  <si>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</si>
  <si>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</si>
  <si>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</si>
  <si>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</si>
  <si>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</si>
  <si>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</si>
  <si>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</si>
  <si>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</si>
  <si>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</si>
  <si>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</si>
  <si>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</si>
  <si>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</si>
  <si>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</si>
  <si>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</si>
  <si>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</si>
  <si>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</si>
  <si>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</si>
  <si>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</si>
  <si>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</si>
  <si>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</si>
  <si>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</si>
  <si>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</si>
  <si>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</si>
  <si>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</si>
  <si>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</si>
  <si>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</si>
  <si>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</si>
  <si>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</si>
  <si>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</si>
  <si>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</si>
  <si>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</si>
  <si>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</si>
  <si>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</si>
  <si>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</si>
  <si>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</si>
  <si>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</si>
  <si>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</si>
  <si>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</si>
  <si>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</si>
  <si>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</si>
  <si>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</si>
  <si>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</si>
  <si>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</si>
  <si>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</si>
  <si>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</si>
  <si>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</si>
  <si>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</si>
  <si>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</si>
  <si>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</si>
  <si>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</si>
  <si>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</si>
  <si>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</si>
  <si>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</si>
  <si>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</si>
  <si>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</si>
  <si>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</si>
  <si>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</si>
  <si>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</si>
  <si>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</si>
  <si>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</si>
  <si>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</si>
  <si>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</si>
  <si>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</si>
  <si>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</si>
  <si>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</si>
  <si>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</si>
  <si>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</si>
  <si>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</si>
  <si>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</si>
  <si>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</si>
  <si>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</si>
  <si>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</si>
  <si>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</si>
  <si>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</si>
  <si>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</si>
  <si>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</si>
  <si>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</si>
  <si>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</si>
  <si>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</si>
  <si>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</si>
  <si>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</si>
  <si>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</si>
  <si>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</si>
  <si>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</si>
  <si>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</si>
  <si>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</si>
  <si>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</si>
  <si>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</si>
  <si>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</si>
  <si>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</si>
  <si>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</si>
  <si>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</si>
  <si>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</si>
  <si>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</si>
  <si>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</si>
  <si>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</si>
  <si>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</si>
  <si>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</si>
  <si>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</si>
  <si>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</si>
  <si>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</si>
  <si>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</si>
  <si>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</si>
  <si>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</si>
  <si>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</si>
  <si>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</si>
  <si>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</si>
  <si>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</si>
  <si>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</si>
  <si>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</si>
  <si>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</si>
  <si>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</si>
  <si>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</si>
  <si>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</si>
  <si>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</si>
  <si>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</si>
  <si>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</si>
  <si>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</si>
  <si>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</si>
  <si>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</si>
  <si>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</si>
  <si>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</si>
  <si>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</si>
  <si>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</si>
  <si>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</si>
  <si>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</si>
  <si>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</si>
  <si>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</si>
  <si>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</si>
  <si>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</si>
  <si>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</si>
  <si>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</si>
  <si>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</si>
  <si>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</si>
  <si>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</si>
  <si>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</si>
  <si>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</si>
  <si>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</si>
  <si>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</si>
  <si>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</si>
  <si>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</si>
  <si>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</si>
  <si>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</si>
  <si>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</si>
  <si>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</si>
  <si>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</si>
  <si>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</si>
  <si>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</si>
  <si>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</si>
  <si>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</si>
  <si>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</si>
  <si>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</si>
  <si>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</si>
  <si>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</si>
  <si>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</si>
  <si>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</si>
  <si>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</si>
  <si>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</si>
  <si>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</si>
  <si>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</si>
  <si>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</si>
  <si>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</si>
  <si>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</si>
  <si>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</si>
  <si>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</si>
  <si>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</si>
  <si>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</si>
  <si>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</si>
  <si>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</si>
  <si>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</si>
  <si>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</si>
  <si>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</si>
  <si>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</si>
  <si>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</si>
  <si>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</si>
  <si>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</si>
  <si>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</si>
  <si>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</si>
  <si>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</si>
  <si>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</si>
  <si>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</si>
  <si>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</si>
  <si>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</si>
  <si>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</si>
  <si>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</si>
  <si>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</si>
  <si>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</si>
  <si>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</si>
  <si>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</si>
  <si>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</si>
  <si>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</si>
  <si>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</si>
  <si>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</si>
  <si>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</si>
  <si>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</si>
  <si>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</si>
  <si>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</si>
  <si>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</si>
  <si>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</si>
  <si>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</si>
  <si>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</si>
  <si>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</si>
  <si>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</si>
  <si>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</si>
  <si>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</si>
  <si>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</si>
  <si>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</si>
  <si>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</si>
  <si>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</si>
  <si>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</si>
  <si>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</si>
  <si>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</si>
  <si>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</si>
  <si>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</si>
  <si>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</si>
  <si>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</si>
  <si>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</si>
  <si>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</si>
  <si>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</si>
  <si>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</si>
  <si>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</si>
  <si>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</si>
  <si>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</si>
  <si>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</si>
  <si>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</si>
  <si>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</si>
  <si>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</si>
  <si>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</si>
  <si>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</si>
  <si>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</si>
  <si>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</si>
  <si>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</si>
  <si>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</si>
  <si>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</si>
  <si>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</si>
  <si>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</si>
  <si>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</si>
  <si>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</si>
  <si>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</si>
  <si>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</si>
  <si>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</si>
  <si>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</si>
  <si>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</si>
  <si>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</si>
  <si>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</si>
  <si>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</si>
  <si>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</si>
  <si>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</si>
  <si>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</si>
  <si>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</si>
  <si>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</si>
  <si>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</si>
  <si>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</si>
  <si>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</si>
  <si>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</si>
  <si>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</si>
  <si>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</si>
  <si>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</si>
  <si>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</si>
  <si>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</si>
  <si>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</si>
  <si>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</si>
  <si>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</si>
  <si>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</si>
  <si>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</si>
  <si>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</si>
  <si>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</si>
  <si>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</si>
  <si>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</si>
  <si>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</si>
  <si>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</si>
  <si>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</si>
  <si>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</si>
  <si>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</si>
  <si>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</si>
  <si>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</si>
  <si>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</si>
  <si>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</si>
  <si>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</si>
  <si>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</si>
  <si>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</si>
  <si>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</si>
  <si>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</si>
  <si>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</si>
  <si>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</si>
  <si>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</si>
  <si>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</si>
  <si>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</si>
  <si>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</si>
  <si>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</si>
  <si>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</si>
  <si>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</si>
  <si>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</si>
  <si>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</si>
  <si>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</si>
  <si>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</si>
  <si>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</si>
  <si>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</si>
  <si>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</si>
  <si>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</si>
  <si>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</si>
  <si>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</si>
  <si>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</si>
  <si>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</si>
  <si>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</si>
  <si>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</si>
  <si>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</si>
  <si>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</si>
  <si>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</si>
  <si>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</si>
  <si>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</si>
  <si>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</si>
  <si>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</si>
  <si>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</si>
  <si>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</si>
  <si>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</si>
  <si>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</si>
  <si>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</si>
  <si>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</si>
  <si>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</si>
  <si>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</si>
  <si>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</si>
  <si>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</si>
  <si>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</si>
  <si>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</si>
  <si>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</si>
  <si>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</si>
  <si>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</si>
  <si>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</si>
  <si>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</si>
  <si>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</si>
  <si>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</si>
  <si>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</si>
  <si>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</si>
  <si>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</si>
  <si>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</si>
  <si>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</si>
  <si>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</si>
  <si>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</si>
  <si>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</si>
  <si>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</si>
  <si>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</si>
  <si>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</si>
  <si>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</si>
  <si>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</si>
  <si>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</si>
  <si>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</si>
  <si>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</si>
  <si>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</si>
  <si>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</si>
  <si>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</si>
  <si>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</si>
  <si>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</si>
  <si>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</si>
  <si>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</si>
  <si>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</si>
  <si>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</si>
  <si>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</si>
  <si>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</si>
  <si>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</si>
  <si>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</si>
  <si>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</si>
  <si>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</si>
  <si>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</si>
  <si>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</si>
  <si>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</si>
  <si>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</si>
  <si>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</si>
  <si>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</si>
  <si>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</si>
  <si>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</si>
  <si>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</si>
  <si>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</si>
  <si>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</si>
  <si>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</si>
  <si>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</si>
  <si>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</si>
  <si>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</si>
  <si>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</si>
  <si>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</si>
  <si>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</si>
  <si>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</si>
  <si>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</si>
  <si>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</si>
  <si>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</si>
  <si>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</si>
  <si>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</si>
  <si>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</si>
  <si>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</si>
  <si>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</si>
  <si>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</si>
  <si>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</si>
  <si>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</si>
  <si>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</si>
  <si>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</si>
  <si>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</si>
  <si>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</si>
  <si>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</si>
  <si>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</si>
  <si>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</si>
  <si>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</si>
  <si>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</si>
  <si>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</si>
  <si>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</si>
  <si>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</si>
  <si>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</si>
  <si>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</si>
  <si>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</si>
  <si>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</si>
  <si>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</si>
  <si>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</si>
  <si>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</si>
  <si>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</si>
  <si>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</si>
  <si>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</si>
  <si>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</si>
  <si>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</si>
  <si>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</si>
  <si>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</si>
  <si>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</si>
  <si>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</si>
  <si>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</si>
  <si>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</si>
  <si>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</si>
  <si>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</si>
  <si>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</si>
  <si>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</si>
  <si>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</si>
  <si>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</si>
  <si>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</si>
  <si>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</si>
  <si>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</si>
  <si>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</si>
  <si>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</si>
  <si>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</si>
  <si>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</si>
  <si>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</si>
  <si>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</si>
  <si>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</si>
  <si>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</si>
  <si>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</si>
  <si>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</si>
  <si>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</si>
  <si>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</si>
  <si>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</si>
  <si>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</si>
  <si>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</si>
  <si>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</si>
  <si>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</si>
  <si>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</si>
  <si>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</si>
  <si>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</si>
  <si>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</si>
  <si>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</si>
  <si>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</si>
  <si>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</si>
  <si>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</si>
  <si>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</si>
  <si>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</si>
  <si>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</si>
  <si>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</si>
  <si>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</si>
  <si>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</si>
  <si>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</si>
  <si>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</si>
  <si>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</si>
  <si>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</si>
  <si>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</si>
  <si>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</si>
  <si>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</si>
  <si>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</si>
  <si>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</si>
  <si>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</si>
  <si>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</si>
  <si>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</si>
  <si>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</si>
  <si>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</si>
  <si>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</si>
  <si>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</si>
  <si>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</si>
  <si>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</si>
  <si>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</si>
  <si>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</si>
  <si>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</si>
  <si>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</si>
  <si>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</si>
  <si>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</si>
  <si>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</si>
  <si>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</si>
  <si>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</si>
  <si>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</si>
  <si>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</si>
  <si>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</si>
  <si>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</si>
  <si>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</si>
  <si>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</si>
  <si>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</si>
  <si>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</si>
  <si>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</si>
  <si>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</si>
  <si>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</si>
  <si>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</si>
  <si>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</si>
  <si>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</si>
  <si>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</si>
  <si>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</si>
  <si>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</si>
  <si>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</si>
  <si>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</si>
  <si>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</si>
  <si>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</si>
  <si>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</si>
  <si>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</si>
  <si>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</si>
  <si>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</si>
  <si>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</si>
  <si>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</si>
  <si>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</si>
  <si>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</si>
  <si>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</si>
  <si>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</si>
  <si>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</si>
  <si>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</si>
  <si>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</si>
  <si>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</si>
  <si>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</si>
  <si>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</si>
  <si>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</si>
  <si>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</si>
  <si>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</si>
  <si>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</si>
  <si>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</si>
  <si>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</si>
  <si>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</si>
  <si>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</si>
  <si>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</si>
  <si>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</si>
  <si>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</si>
  <si>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</si>
  <si>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</si>
  <si>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</si>
  <si>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</si>
  <si>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</si>
  <si>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</si>
  <si>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</si>
  <si>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</si>
  <si>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</si>
  <si>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</si>
  <si>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</si>
  <si>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</si>
  <si>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</si>
  <si>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</si>
  <si>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</si>
  <si>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</si>
  <si>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</si>
  <si>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</si>
  <si>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</si>
  <si>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</si>
  <si>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</si>
  <si>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</si>
  <si>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</si>
  <si>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</si>
  <si>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</si>
  <si>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</si>
  <si>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</si>
  <si>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</si>
  <si>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</si>
  <si>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</si>
  <si>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</si>
  <si>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</si>
  <si>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</si>
  <si>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</si>
  <si>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</si>
  <si>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</si>
  <si>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</si>
  <si>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</si>
  <si>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</si>
  <si>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</si>
  <si>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</si>
  <si>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</si>
  <si>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</si>
  <si>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</si>
  <si>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</si>
  <si>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</si>
  <si>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</si>
  <si>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</si>
  <si>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</si>
  <si>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</si>
  <si>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</si>
  <si>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</si>
  <si>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</si>
  <si>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</si>
  <si>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</si>
  <si>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</si>
  <si>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</si>
  <si>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</si>
  <si>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</si>
  <si>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</si>
  <si>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</si>
  <si>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</si>
  <si>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</si>
  <si>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</si>
  <si>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</si>
  <si>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</si>
  <si>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</si>
  <si>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</si>
  <si>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</si>
  <si>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</si>
  <si>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</si>
  <si>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</si>
  <si>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</si>
  <si>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</si>
  <si>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</si>
  <si>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</si>
  <si>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</si>
  <si>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</si>
  <si>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</si>
  <si>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</si>
  <si>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</si>
  <si>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</si>
  <si>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</si>
  <si>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</si>
  <si>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</si>
  <si>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</si>
  <si>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</si>
  <si>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</si>
  <si>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</si>
  <si>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</si>
  <si>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</si>
  <si>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</si>
  <si>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</si>
  <si>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</si>
  <si>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</si>
  <si>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</si>
  <si>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</si>
  <si>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</si>
  <si>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</si>
  <si>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</si>
  <si>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</si>
  <si>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</si>
  <si>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</si>
  <si>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</si>
  <si>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</si>
  <si>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</si>
  <si>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</si>
  <si>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</si>
  <si>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</si>
  <si>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</si>
  <si>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</si>
  <si>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</si>
  <si>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</si>
  <si>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</si>
  <si>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</si>
  <si>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</si>
  <si>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</si>
  <si>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</si>
  <si>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</si>
  <si>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</si>
  <si>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</si>
  <si>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</si>
  <si>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</si>
  <si>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</si>
  <si>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</si>
  <si>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</si>
  <si>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</si>
  <si>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</si>
  <si>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</si>
  <si>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</si>
  <si>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</si>
  <si>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</si>
  <si>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</si>
  <si>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</si>
  <si>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</si>
  <si>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</si>
  <si>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</si>
  <si>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</si>
  <si>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</si>
  <si>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</si>
  <si>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</si>
  <si>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</si>
  <si>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</si>
  <si>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</si>
  <si>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</si>
  <si>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</si>
  <si>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</si>
  <si>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</si>
  <si>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</si>
  <si>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</si>
  <si>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</si>
  <si>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</si>
  <si>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</si>
  <si>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</si>
  <si>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</si>
  <si>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</si>
  <si>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</si>
  <si>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</si>
  <si>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</si>
  <si>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</si>
  <si>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</si>
  <si>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</si>
  <si>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</si>
  <si>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</si>
  <si>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</si>
  <si>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</si>
  <si>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</si>
  <si>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</si>
  <si>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</si>
  <si>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</si>
  <si>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</si>
  <si>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</si>
  <si>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</si>
  <si>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</si>
  <si>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</si>
  <si>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</si>
  <si>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</si>
  <si>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</si>
  <si>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</si>
  <si>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</si>
  <si>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</si>
  <si>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</si>
  <si>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</si>
  <si>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</si>
  <si>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</si>
  <si>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</si>
  <si>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</si>
  <si>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</si>
  <si>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</si>
  <si>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</si>
  <si>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</si>
  <si>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</si>
  <si>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</si>
  <si>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</si>
  <si>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</si>
  <si>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</si>
  <si>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</si>
  <si>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</si>
  <si>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</si>
  <si>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</si>
  <si>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</si>
  <si>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</si>
  <si>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</si>
  <si>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</si>
  <si>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</si>
  <si>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</si>
  <si>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</si>
  <si>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</si>
  <si>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</si>
  <si>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</si>
  <si>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</si>
  <si>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</si>
  <si>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</si>
  <si>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</si>
  <si>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</si>
  <si>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</si>
  <si>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</si>
  <si>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</si>
  <si>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</si>
  <si>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</si>
  <si>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</si>
  <si>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</si>
  <si>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</si>
  <si>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</si>
  <si>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</si>
  <si>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</si>
  <si>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</si>
  <si>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</si>
  <si>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</si>
  <si>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</si>
  <si>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</si>
  <si>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</si>
  <si>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</si>
  <si>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</si>
  <si>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</si>
  <si>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</si>
  <si>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</si>
  <si>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</si>
  <si>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</si>
  <si>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</si>
  <si>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</si>
  <si>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</si>
  <si>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</si>
  <si>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</si>
  <si>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</si>
  <si>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</si>
  <si>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</si>
  <si>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</si>
  <si>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</si>
  <si>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</si>
  <si>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</si>
  <si>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</si>
  <si>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</si>
  <si>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</si>
  <si>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</si>
  <si>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</si>
  <si>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</si>
  <si>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</si>
  <si>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</si>
  <si>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</si>
  <si>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</si>
  <si>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</si>
  <si>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</si>
  <si>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</si>
  <si>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</si>
  <si>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</si>
  <si>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</si>
  <si>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</si>
  <si>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</si>
  <si>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</si>
  <si>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</si>
  <si>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</si>
  <si>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</si>
  <si>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</si>
  <si>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</si>
  <si>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</si>
  <si>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</si>
  <si>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</si>
  <si>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</si>
  <si>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</si>
  <si>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</si>
  <si>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</si>
  <si>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</si>
  <si>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</si>
  <si>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</si>
  <si>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</si>
  <si>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</si>
  <si>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</si>
  <si>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</si>
  <si>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</si>
  <si>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</si>
  <si>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</si>
  <si>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</si>
  <si>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</si>
  <si>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</si>
  <si>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</si>
  <si>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</si>
  <si>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</si>
  <si>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</si>
  <si>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</si>
  <si>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</si>
  <si>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</si>
  <si>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</si>
  <si>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</si>
  <si>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</si>
  <si>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</si>
  <si>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</si>
  <si>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</si>
  <si>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</si>
  <si>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</si>
  <si>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</si>
  <si>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</si>
  <si>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</si>
  <si>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</si>
  <si>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</si>
  <si>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</si>
  <si>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</si>
  <si>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</si>
  <si>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</si>
  <si>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</si>
  <si>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</si>
  <si>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</si>
  <si>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</si>
  <si>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</si>
  <si>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</si>
  <si>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</si>
  <si>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</si>
  <si>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</si>
  <si>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</si>
  <si>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</si>
  <si>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</si>
  <si>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</si>
  <si>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</si>
  <si>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</si>
  <si>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</si>
  <si>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</si>
  <si>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</si>
  <si>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</si>
  <si>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</si>
  <si>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</si>
  <si>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</si>
  <si>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</si>
  <si>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</si>
  <si>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</si>
  <si>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</si>
  <si>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</si>
  <si>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</si>
  <si>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</si>
  <si>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</si>
  <si>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</si>
  <si>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</si>
  <si>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</si>
  <si>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</si>
  <si>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</si>
  <si>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</si>
  <si>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</si>
  <si>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</si>
  <si>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</si>
  <si>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</si>
  <si>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</si>
  <si>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</si>
  <si>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</si>
  <si>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</si>
  <si>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</si>
  <si>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</si>
  <si>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</si>
  <si>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</si>
  <si>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</si>
  <si>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</si>
  <si>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</si>
  <si>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</si>
  <si>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</si>
  <si>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</si>
  <si>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</si>
  <si>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</si>
  <si>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</si>
  <si>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</si>
  <si>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</si>
  <si>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</si>
  <si>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</si>
  <si>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</si>
  <si>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</si>
  <si>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</si>
  <si>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</si>
  <si>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</si>
  <si>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</si>
  <si>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</si>
  <si>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</si>
  <si>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</si>
  <si>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</si>
  <si>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</si>
  <si>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</si>
  <si>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</si>
  <si>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</si>
  <si>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</si>
  <si>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</si>
  <si>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</si>
  <si>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</si>
  <si>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</si>
  <si>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</si>
  <si>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</si>
  <si>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</si>
  <si>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</si>
  <si>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</si>
  <si>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</si>
  <si>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</si>
  <si>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</si>
  <si>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</si>
  <si>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</si>
  <si>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</si>
  <si>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</si>
  <si>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</si>
  <si>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</si>
  <si>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</si>
  <si>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</si>
  <si>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</si>
  <si>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</si>
  <si>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</si>
  <si>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</si>
  <si>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</si>
  <si>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</si>
  <si>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</si>
  <si>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</si>
  <si>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</si>
  <si>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</si>
  <si>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</si>
  <si>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</si>
  <si>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</si>
  <si>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</si>
  <si>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</si>
  <si>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</si>
  <si>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</si>
  <si>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</si>
  <si>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</si>
  <si>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</si>
  <si>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</si>
  <si>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</si>
  <si>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</si>
  <si>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</si>
  <si>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</si>
  <si>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</si>
  <si>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</si>
  <si>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</si>
  <si>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</si>
  <si>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</si>
  <si>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</si>
  <si>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</si>
  <si>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</si>
  <si>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</si>
  <si>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</si>
  <si>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</si>
  <si>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</si>
  <si>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</si>
  <si>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</si>
  <si>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</si>
  <si>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</si>
  <si>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</si>
  <si>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</si>
  <si>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</si>
  <si>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</si>
  <si>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</si>
  <si>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</si>
  <si>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</si>
  <si>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</si>
  <si>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</si>
  <si>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</si>
  <si>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</si>
  <si>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</si>
  <si>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</si>
  <si>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</si>
  <si>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</si>
  <si>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</si>
  <si>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</si>
  <si>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</si>
  <si>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</si>
  <si>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</si>
  <si>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</si>
  <si>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</si>
  <si>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</si>
  <si>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</si>
  <si>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</si>
  <si>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</si>
  <si>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</si>
  <si>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</si>
  <si>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</si>
  <si>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</si>
  <si>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</si>
  <si>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</si>
  <si>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</si>
  <si>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</si>
  <si>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</si>
  <si>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</si>
  <si>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</si>
  <si>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</si>
  <si>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</si>
  <si>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</si>
  <si>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</si>
  <si>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</si>
  <si>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</si>
  <si>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</si>
  <si>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</si>
  <si>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</si>
  <si>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</si>
  <si>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</si>
  <si>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</si>
  <si>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</si>
  <si>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</si>
  <si>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</si>
  <si>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</si>
  <si>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</si>
  <si>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</si>
  <si>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</si>
  <si>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</si>
  <si>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</si>
  <si>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</si>
  <si>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</si>
  <si>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</si>
  <si>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</si>
  <si>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</si>
  <si>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</si>
  <si>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</si>
  <si>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</si>
  <si>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</si>
  <si>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</si>
  <si>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</si>
  <si>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</si>
  <si>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</si>
  <si>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</si>
  <si>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</si>
  <si>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</si>
  <si>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</si>
  <si>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</si>
  <si>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</si>
  <si>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</si>
  <si>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</si>
  <si>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</si>
  <si>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</si>
  <si>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</si>
  <si>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</si>
  <si>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</si>
  <si>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</si>
  <si>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</si>
  <si>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</si>
  <si>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</si>
  <si>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</si>
  <si>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</si>
  <si>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</si>
  <si>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</si>
  <si>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</si>
  <si>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</si>
  <si>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</si>
  <si>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</si>
  <si>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</si>
  <si>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</si>
  <si>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</si>
  <si>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</si>
  <si>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</si>
  <si>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</si>
  <si>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</si>
  <si>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</si>
  <si>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</si>
  <si>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</si>
  <si>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</si>
  <si>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</si>
  <si>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</si>
  <si>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</si>
  <si>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</si>
  <si>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</si>
  <si>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</si>
  <si>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</si>
  <si>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</si>
  <si>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</si>
  <si>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</si>
  <si>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</si>
  <si>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</si>
  <si>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</si>
  <si>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</si>
  <si>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</si>
  <si>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</si>
  <si>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</si>
  <si>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</si>
  <si>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</si>
  <si>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</si>
  <si>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</si>
  <si>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</si>
  <si>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</si>
  <si>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</si>
  <si>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</si>
  <si>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</si>
  <si>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</si>
  <si>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</si>
  <si>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</si>
  <si>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</si>
  <si>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</si>
  <si>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</si>
  <si>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</si>
  <si>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</si>
  <si>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</si>
  <si>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</si>
  <si>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</si>
  <si>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</si>
  <si>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</si>
  <si>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</si>
  <si>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</si>
  <si>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</si>
  <si>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</si>
  <si>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</si>
  <si>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</si>
  <si>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</si>
  <si>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</si>
  <si>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</si>
  <si>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</si>
  <si>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</si>
  <si>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</si>
  <si>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</si>
  <si>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</si>
  <si>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</si>
  <si>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</si>
  <si>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</si>
  <si>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</si>
  <si>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</si>
  <si>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</si>
  <si>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</si>
  <si>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</si>
  <si>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</si>
  <si>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</si>
  <si>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</si>
  <si>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</si>
  <si>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</si>
  <si>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</si>
  <si>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</si>
  <si>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</si>
  <si>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</si>
  <si>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</si>
  <si>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</si>
  <si>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</si>
  <si>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</si>
  <si>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</si>
  <si>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</si>
  <si>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</si>
  <si>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</si>
  <si>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</si>
  <si>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</si>
  <si>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</si>
  <si>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</si>
  <si>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</si>
  <si>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</si>
  <si>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</si>
  <si>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</si>
  <si>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</si>
  <si>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</si>
  <si>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</si>
  <si>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</si>
  <si>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</si>
  <si>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</si>
  <si>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</si>
  <si>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</si>
  <si>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</si>
  <si>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</si>
  <si>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</si>
  <si>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</si>
  <si>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</si>
  <si>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</si>
  <si>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</si>
  <si>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</si>
  <si>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</si>
  <si>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</si>
  <si>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</si>
  <si>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</si>
  <si>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</si>
  <si>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</si>
  <si>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</si>
  <si>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</si>
  <si>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</si>
  <si>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</si>
  <si>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</si>
  <si>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</si>
  <si>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</si>
  <si>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</si>
  <si>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</si>
  <si>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</si>
  <si>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</si>
  <si>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</si>
  <si>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</si>
  <si>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</si>
  <si>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</si>
  <si>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</si>
  <si>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</si>
  <si>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</si>
  <si>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</si>
  <si>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</si>
  <si>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</si>
  <si>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</si>
  <si>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</si>
  <si>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</si>
  <si>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</si>
  <si>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</si>
  <si>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</si>
  <si>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</si>
  <si>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</si>
  <si>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</si>
  <si>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</si>
  <si>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</si>
  <si>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</si>
  <si>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</si>
  <si>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</si>
  <si>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</si>
  <si>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</si>
  <si>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</si>
  <si>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</si>
  <si>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</si>
  <si>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</si>
  <si>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</si>
  <si>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</si>
  <si>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</si>
  <si>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</si>
  <si>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</si>
  <si>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</si>
  <si>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</si>
  <si>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</si>
  <si>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</si>
  <si>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</si>
  <si>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</si>
  <si>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</si>
  <si>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</si>
  <si>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</si>
  <si>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</si>
  <si>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</si>
  <si>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</si>
  <si>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</si>
  <si>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</si>
  <si>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</si>
  <si>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</si>
  <si>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</si>
  <si>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</si>
  <si>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</si>
  <si>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</si>
  <si>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</si>
  <si>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</si>
  <si>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</si>
  <si>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</si>
  <si>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</si>
  <si>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</si>
  <si>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</si>
  <si>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</si>
  <si>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</si>
  <si>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</si>
  <si>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</si>
  <si>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</si>
  <si>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</si>
  <si>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</si>
  <si>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</si>
  <si>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</si>
  <si>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</si>
  <si>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</si>
  <si>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</si>
  <si>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</si>
  <si>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</si>
  <si>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</si>
  <si>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</si>
  <si>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</si>
  <si>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</si>
  <si>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</si>
  <si>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</si>
  <si>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</si>
  <si>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</si>
  <si>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</si>
  <si>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</si>
  <si>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</si>
  <si>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</si>
  <si>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</si>
  <si>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</si>
  <si>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</si>
  <si>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</si>
  <si>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</si>
  <si>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</si>
  <si>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</si>
  <si>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</si>
  <si>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</si>
  <si>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</si>
  <si>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</si>
  <si>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</si>
  <si>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</si>
  <si>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</si>
  <si>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</si>
  <si>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</si>
  <si>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</si>
  <si>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</si>
  <si>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</si>
  <si>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</si>
  <si>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</si>
  <si>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</si>
  <si>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</si>
  <si>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</si>
  <si>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</si>
  <si>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</si>
  <si>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</si>
  <si>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</si>
  <si>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</si>
  <si>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</si>
  <si>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</si>
  <si>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</si>
  <si>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</si>
  <si>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</si>
  <si>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</si>
  <si>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</si>
  <si>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</si>
  <si>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</si>
  <si>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</si>
  <si>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</si>
  <si>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</si>
  <si>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</si>
  <si>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</si>
  <si>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</si>
  <si>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</si>
  <si>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</si>
  <si>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</si>
  <si>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</si>
  <si>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</si>
  <si>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</si>
  <si>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</si>
  <si>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</si>
  <si>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</si>
  <si>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</si>
  <si>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</si>
  <si>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</si>
  <si>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</si>
  <si>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</si>
  <si>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</si>
  <si>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</si>
  <si>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</si>
  <si>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</si>
  <si>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</si>
  <si>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</si>
  <si>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</si>
  <si>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</si>
  <si>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</si>
  <si>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</si>
  <si>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</si>
  <si>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</si>
  <si>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</si>
  <si>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</si>
  <si>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</si>
  <si>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</si>
  <si>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</si>
  <si>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</si>
  <si>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</si>
  <si>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</si>
  <si>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</si>
  <si>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</si>
  <si>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</si>
  <si>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</si>
  <si>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</si>
  <si>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</si>
  <si>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</si>
  <si>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</si>
  <si>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</si>
  <si>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</si>
  <si>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</si>
  <si>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</si>
  <si>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</si>
  <si>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</si>
  <si>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</si>
  <si>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</si>
  <si>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</si>
  <si>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</si>
  <si>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</si>
  <si>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</si>
  <si>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</si>
  <si>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</si>
  <si>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</si>
  <si>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</si>
  <si>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</si>
  <si>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</si>
  <si>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</si>
  <si>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</si>
  <si>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</si>
  <si>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</si>
  <si>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</si>
  <si>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</si>
  <si>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</si>
  <si>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</si>
  <si>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</si>
  <si>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</si>
  <si>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</si>
  <si>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</si>
  <si>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</si>
  <si>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</si>
  <si>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</si>
  <si>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</si>
  <si>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</si>
  <si>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</si>
  <si>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</si>
  <si>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</si>
  <si>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</si>
  <si>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</si>
  <si>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</si>
  <si>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</si>
  <si>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</si>
  <si>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</si>
  <si>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</si>
  <si>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</si>
  <si>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</si>
  <si>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</si>
  <si>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</si>
  <si>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</si>
  <si>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</si>
  <si>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</si>
  <si>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</si>
  <si>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</si>
  <si>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</si>
  <si>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</si>
  <si>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</si>
  <si>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</si>
  <si>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</si>
  <si>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</si>
  <si>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</si>
  <si>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</si>
  <si>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</si>
  <si>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</si>
  <si>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</si>
  <si>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</si>
  <si>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</si>
  <si>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</si>
  <si>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</si>
  <si>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</si>
  <si>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</si>
  <si>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</si>
  <si>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</si>
  <si>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</si>
  <si>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</si>
  <si>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</si>
  <si>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</si>
  <si>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</si>
  <si>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</si>
  <si>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</si>
  <si>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</si>
  <si>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</si>
  <si>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</si>
  <si>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</si>
  <si>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</si>
  <si>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</si>
  <si>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</si>
  <si>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</si>
  <si>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</si>
  <si>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</si>
  <si>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</si>
  <si>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</si>
  <si>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</si>
  <si>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</si>
  <si>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</si>
  <si>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</si>
  <si>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</si>
  <si>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</si>
  <si>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</si>
  <si>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</si>
  <si>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</si>
  <si>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</si>
  <si>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</si>
  <si>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</si>
  <si>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</si>
  <si>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</si>
  <si>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</si>
  <si>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</si>
  <si>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</si>
  <si>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</si>
  <si>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</si>
  <si>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</si>
  <si>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</si>
  <si>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</si>
  <si>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</si>
  <si>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</si>
  <si>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</si>
  <si>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</si>
  <si>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</si>
  <si>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</si>
  <si>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</si>
  <si>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</si>
  <si>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</si>
  <si>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</si>
  <si>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</si>
  <si>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</si>
  <si>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</si>
  <si>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</si>
  <si>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</si>
  <si>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</si>
  <si>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</si>
  <si>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</si>
  <si>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</si>
  <si>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</si>
  <si>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</si>
  <si>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</si>
  <si>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</si>
  <si>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</si>
  <si>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</si>
  <si>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</si>
  <si>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</si>
  <si>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</si>
  <si>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</si>
  <si>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</si>
  <si>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</si>
  <si>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</si>
  <si>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</si>
  <si>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</si>
  <si>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</si>
  <si>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</si>
  <si>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</si>
  <si>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</si>
  <si>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</si>
  <si>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</si>
  <si>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</si>
  <si>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</si>
  <si>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</si>
  <si>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</si>
  <si>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</si>
  <si>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</si>
  <si>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</si>
  <si>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</si>
  <si>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</si>
  <si>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</si>
  <si>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</si>
  <si>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</si>
  <si>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</si>
  <si>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</si>
  <si>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</si>
  <si>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</si>
  <si>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</si>
  <si>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</si>
  <si>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</si>
  <si>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</si>
  <si>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</si>
  <si>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</si>
  <si>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</si>
  <si>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</si>
  <si>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</si>
  <si>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</si>
  <si>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</si>
  <si>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</si>
  <si>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</si>
  <si>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</si>
  <si>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</si>
  <si>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</si>
  <si>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</si>
  <si>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</si>
  <si>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</si>
  <si>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</si>
  <si>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</si>
  <si>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</si>
  <si>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</si>
  <si>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</si>
  <si>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</si>
  <si>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</si>
  <si>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</si>
  <si>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</si>
  <si>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</si>
  <si>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</si>
  <si>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</si>
  <si>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</si>
  <si>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</si>
  <si>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</si>
  <si>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</si>
  <si>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</si>
  <si>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</si>
  <si>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</si>
  <si>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</si>
  <si>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</si>
  <si>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</si>
  <si>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</si>
  <si>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</si>
  <si>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</si>
  <si>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</si>
  <si>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</si>
  <si>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</si>
  <si>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</si>
  <si>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</si>
  <si>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</si>
  <si>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</si>
  <si>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</si>
  <si>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</si>
  <si>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</si>
  <si>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</si>
  <si>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</si>
  <si>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</si>
  <si>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</si>
  <si>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</si>
  <si>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</si>
  <si>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</si>
  <si>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</si>
  <si>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</si>
  <si>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</si>
  <si>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</si>
  <si>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</si>
  <si>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</si>
  <si>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</si>
  <si>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</si>
  <si>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</si>
  <si>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</si>
  <si>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</si>
  <si>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</si>
  <si>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</si>
  <si>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</si>
  <si>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</si>
  <si>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</si>
  <si>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</si>
  <si>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</si>
  <si>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</si>
  <si>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</si>
  <si>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</si>
  <si>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</si>
  <si>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</si>
  <si>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</si>
  <si>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</si>
  <si>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</si>
  <si>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</si>
  <si>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</si>
  <si>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</si>
  <si>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</si>
  <si>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</si>
  <si>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</si>
  <si>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</si>
  <si>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</si>
  <si>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</si>
  <si>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</si>
  <si>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</si>
  <si>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</si>
  <si>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</si>
  <si>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</si>
  <si>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</si>
  <si>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</si>
  <si>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</si>
  <si>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</si>
  <si>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</si>
  <si>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</si>
  <si>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</si>
  <si>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</si>
  <si>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</si>
  <si>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</si>
  <si>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</si>
  <si>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</si>
  <si>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</si>
  <si>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</si>
  <si>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</si>
  <si>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</si>
  <si>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</si>
  <si>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</si>
  <si>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</si>
  <si>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</si>
  <si>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</si>
  <si>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</si>
  <si>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</si>
  <si>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</si>
  <si>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</si>
  <si>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</si>
  <si>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</si>
  <si>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</si>
  <si>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</si>
  <si>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</si>
  <si>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</si>
  <si>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</si>
  <si>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</si>
  <si>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</si>
  <si>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</si>
  <si>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</si>
  <si>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</si>
  <si>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</si>
  <si>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</si>
  <si>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</si>
  <si>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</si>
  <si>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</si>
  <si>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</si>
  <si>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</si>
  <si>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</si>
  <si>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</si>
  <si>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</si>
  <si>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</si>
  <si>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</si>
  <si>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</si>
  <si>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</si>
  <si>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</si>
  <si>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</si>
  <si>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</si>
  <si>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</si>
  <si>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</si>
  <si>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</si>
  <si>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</si>
  <si>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</si>
  <si>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</si>
  <si>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</si>
  <si>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</si>
  <si>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</si>
  <si>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</si>
  <si>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</si>
  <si>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</si>
  <si>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</si>
  <si>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</si>
  <si>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</si>
  <si>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</si>
  <si>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</si>
  <si>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</si>
  <si>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</si>
  <si>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</si>
  <si>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</si>
  <si>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</si>
  <si>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</si>
  <si>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</si>
  <si>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</si>
  <si>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</si>
  <si>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</si>
  <si>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</si>
  <si>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</si>
  <si>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</si>
  <si>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</si>
  <si>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</si>
  <si>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</si>
  <si>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</si>
  <si>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</si>
  <si>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</si>
  <si>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</si>
  <si>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</si>
  <si>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</si>
  <si>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</si>
  <si>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</si>
  <si>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</si>
  <si>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</si>
  <si>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</si>
  <si>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</si>
  <si>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</si>
  <si>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</si>
  <si>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</si>
  <si>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</si>
  <si>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</si>
  <si>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</si>
  <si>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</si>
  <si>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</si>
  <si>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</si>
  <si>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</si>
  <si>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</si>
  <si>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</si>
  <si>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</si>
  <si>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</si>
  <si>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</si>
  <si>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</si>
  <si>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</si>
  <si>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</si>
  <si>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</si>
  <si>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</si>
  <si>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</si>
  <si>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</si>
  <si>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</si>
  <si>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</si>
  <si>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</si>
  <si>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</si>
  <si>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</si>
  <si>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</si>
  <si>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</si>
  <si>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</si>
  <si>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</si>
  <si>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</si>
  <si>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</si>
  <si>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</si>
  <si>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</si>
  <si>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</si>
  <si>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</si>
  <si>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</si>
  <si>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</si>
  <si>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</si>
  <si>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</si>
  <si>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</si>
  <si>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</si>
  <si>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</si>
  <si>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</si>
  <si>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</si>
  <si>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</si>
  <si>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</si>
  <si>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</si>
  <si>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</si>
  <si>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</si>
  <si>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</si>
  <si>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</si>
  <si>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</si>
  <si>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</si>
  <si>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</si>
  <si>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</si>
  <si>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</si>
  <si>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</si>
  <si>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</si>
  <si>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</si>
  <si>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</si>
  <si>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</si>
  <si>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</si>
  <si>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</si>
  <si>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</si>
  <si>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</si>
  <si>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</si>
  <si>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</si>
  <si>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</si>
  <si>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</si>
  <si>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</si>
  <si>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</si>
  <si>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</si>
  <si>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</si>
  <si>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</si>
  <si>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</si>
  <si>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</si>
  <si>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</si>
  <si>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</si>
  <si>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</si>
  <si>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</si>
  <si>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</si>
  <si>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</si>
  <si>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</si>
  <si>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</si>
  <si>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</si>
  <si>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</si>
  <si>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</si>
  <si>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</si>
  <si>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</si>
  <si>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</si>
  <si>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</si>
  <si>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</si>
  <si>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</si>
  <si>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</si>
  <si>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</si>
  <si>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</si>
  <si>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</si>
  <si>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</si>
  <si>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</si>
  <si>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</si>
  <si>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</si>
  <si>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</si>
  <si>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</si>
  <si>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</si>
  <si>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</si>
  <si>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</si>
  <si>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</si>
  <si>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</si>
  <si>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</si>
  <si>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</si>
  <si>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</si>
  <si>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</si>
  <si>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</si>
  <si>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</si>
  <si>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</si>
  <si>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</si>
  <si>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</si>
  <si>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</si>
  <si>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</si>
  <si>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</si>
  <si>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</si>
  <si>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</si>
  <si>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</si>
  <si>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</si>
  <si>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</si>
  <si>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</si>
  <si>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</si>
  <si>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</si>
  <si>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</si>
  <si>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</si>
  <si>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</si>
  <si>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</si>
  <si>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</si>
  <si>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</si>
  <si>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</si>
  <si>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</si>
  <si>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</si>
  <si>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</si>
  <si>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</si>
  <si>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</si>
  <si>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</si>
  <si>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</si>
  <si>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</si>
  <si>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</si>
  <si>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</si>
  <si>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</si>
  <si>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</si>
  <si>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</si>
  <si>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</si>
  <si>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</si>
  <si>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</si>
  <si>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</si>
  <si>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</si>
  <si>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</si>
  <si>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</si>
  <si>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</si>
  <si>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</si>
  <si>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</si>
  <si>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</si>
  <si>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</si>
  <si>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</si>
  <si>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</si>
  <si>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</si>
  <si>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</si>
  <si>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</si>
  <si>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</si>
  <si>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</si>
  <si>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</si>
  <si>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</si>
  <si>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</si>
  <si>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</si>
  <si>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</si>
  <si>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</si>
  <si>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</si>
  <si>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</si>
  <si>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</si>
  <si>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</si>
  <si>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</si>
  <si>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</si>
  <si>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</si>
  <si>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</si>
  <si>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</si>
  <si>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</si>
  <si>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</si>
  <si>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</si>
  <si>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</si>
  <si>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</si>
  <si>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</si>
  <si>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</si>
  <si>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</si>
  <si>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</si>
  <si>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</si>
  <si>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</si>
  <si>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</si>
  <si>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</si>
  <si>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</si>
  <si>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</si>
  <si>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</si>
  <si>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</si>
  <si>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</si>
  <si>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</si>
  <si>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</si>
  <si>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</si>
  <si>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</si>
  <si>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</si>
  <si>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</si>
  <si>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</si>
  <si>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</si>
  <si>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</si>
  <si>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</si>
  <si>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</si>
  <si>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</si>
  <si>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</si>
  <si>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</si>
  <si>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</si>
  <si>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</si>
  <si>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</si>
  <si>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</si>
  <si>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</si>
  <si>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</si>
  <si>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</si>
  <si>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</si>
  <si>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</si>
  <si>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</si>
  <si>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</si>
  <si>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</si>
  <si>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</si>
  <si>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</si>
  <si>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</si>
  <si>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</si>
  <si>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</si>
  <si>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</si>
  <si>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</si>
  <si>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</si>
  <si>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</si>
  <si>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</si>
  <si>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</si>
  <si>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</si>
  <si>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</si>
  <si>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</si>
  <si>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</si>
  <si>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</si>
  <si>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</si>
  <si>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</si>
  <si>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</si>
  <si>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</si>
  <si>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</si>
  <si>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</si>
  <si>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</si>
  <si>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</si>
  <si>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</si>
  <si>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</si>
  <si>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</si>
  <si>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</si>
  <si>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</si>
  <si>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</si>
  <si>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</si>
  <si>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</si>
  <si>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</si>
  <si>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</si>
  <si>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</si>
  <si>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</si>
  <si>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</si>
  <si>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</si>
  <si>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</si>
  <si>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</si>
  <si>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</si>
  <si>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</si>
  <si>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</si>
  <si>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</si>
  <si>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</si>
  <si>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</si>
  <si>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</si>
  <si>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</si>
  <si>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</si>
  <si>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</si>
  <si>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</si>
  <si>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</si>
  <si>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</si>
  <si>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</si>
  <si>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</si>
  <si>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</si>
  <si>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</si>
  <si>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</si>
  <si>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</si>
  <si>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</si>
  <si>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</si>
  <si>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</si>
  <si>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</si>
  <si>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</si>
  <si>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</si>
  <si>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</si>
  <si>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</si>
  <si>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</si>
  <si>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</si>
  <si>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</si>
  <si>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</si>
  <si>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</si>
  <si>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</si>
  <si>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</si>
  <si>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</si>
  <si>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</si>
  <si>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</si>
  <si>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</si>
  <si>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</si>
  <si>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</si>
  <si>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</si>
  <si>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</si>
  <si>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</si>
  <si>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</si>
  <si>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</si>
  <si>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</si>
  <si>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</si>
  <si>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</si>
  <si>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</si>
  <si>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</si>
  <si>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</si>
  <si>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</si>
  <si>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</si>
  <si>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</si>
  <si>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</si>
  <si>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</si>
  <si>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</si>
  <si>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</si>
  <si>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</si>
  <si>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</si>
  <si>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</si>
  <si>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</si>
  <si>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</si>
  <si>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</si>
  <si>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</si>
  <si>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</si>
  <si>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</si>
  <si>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</si>
  <si>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</si>
  <si>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</si>
  <si>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</si>
  <si>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</si>
  <si>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</si>
  <si>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</si>
  <si>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</si>
  <si>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</si>
  <si>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</si>
  <si>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</si>
  <si>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</si>
  <si>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</si>
  <si>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</si>
  <si>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</si>
  <si>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</si>
  <si>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</si>
  <si>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</si>
  <si>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</si>
  <si>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</si>
  <si>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</si>
  <si>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</si>
  <si>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</si>
  <si>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</si>
  <si>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</si>
  <si>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</si>
  <si>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</si>
  <si>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</si>
  <si>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</si>
  <si>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</si>
  <si>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</si>
  <si>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</si>
  <si>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</si>
  <si>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</si>
  <si>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</si>
  <si>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</si>
  <si>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</si>
  <si>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</si>
  <si>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</si>
  <si>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</si>
  <si>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</si>
  <si>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</si>
  <si>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</si>
  <si>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</si>
  <si>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</si>
  <si>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</si>
  <si>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</si>
  <si>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</si>
  <si>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</si>
  <si>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</si>
  <si>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</si>
  <si>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</si>
  <si>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</si>
  <si>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</si>
  <si>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</si>
  <si>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</si>
  <si>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</si>
  <si>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</si>
  <si>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</si>
  <si>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</si>
  <si>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</si>
  <si>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</si>
  <si>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</si>
  <si>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</si>
  <si>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</si>
  <si>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</si>
  <si>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</si>
  <si>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</si>
  <si>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</si>
  <si>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</si>
  <si>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</si>
  <si>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</si>
  <si>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</si>
  <si>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</si>
  <si>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</si>
  <si>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</si>
  <si>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</si>
  <si>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</si>
  <si>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</si>
  <si>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</si>
  <si>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</si>
  <si>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</si>
  <si>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</si>
  <si>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</si>
  <si>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</si>
  <si>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</si>
  <si>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</si>
  <si>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</si>
  <si>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</si>
  <si>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</si>
  <si>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</si>
  <si>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</si>
  <si>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</si>
  <si>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</si>
  <si>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</si>
  <si>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</si>
  <si>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</si>
  <si>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</si>
  <si>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</si>
  <si>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</si>
  <si>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</si>
  <si>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</si>
  <si>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</si>
  <si>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</si>
  <si>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</si>
  <si>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</si>
  <si>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</si>
  <si>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</si>
  <si>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</si>
  <si>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</si>
  <si>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</si>
  <si>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</si>
  <si>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</si>
  <si>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</si>
  <si>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</si>
  <si>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</si>
  <si>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</si>
  <si>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</si>
  <si>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</si>
  <si>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</si>
  <si>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</si>
  <si>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</si>
  <si>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</si>
  <si>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</si>
  <si>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</si>
  <si>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</si>
  <si>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</si>
  <si>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</si>
  <si>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</si>
  <si>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</si>
  <si>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</si>
  <si>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</si>
  <si>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</si>
  <si>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</si>
  <si>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</si>
  <si>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</si>
  <si>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</si>
  <si>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</si>
  <si>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</si>
  <si>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</si>
  <si>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</si>
  <si>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</si>
  <si>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</si>
  <si>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</si>
  <si>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</si>
  <si>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</si>
  <si>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</si>
  <si>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</si>
  <si>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</si>
  <si>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</si>
  <si>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</si>
  <si>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</si>
  <si>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</si>
  <si>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</si>
  <si>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</si>
  <si>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</si>
  <si>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</si>
  <si>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</si>
  <si>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</si>
  <si>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</si>
  <si>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</si>
  <si>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</si>
  <si>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</si>
  <si>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</si>
  <si>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</si>
  <si>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</si>
  <si>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</si>
  <si>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</si>
  <si>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</si>
  <si>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</si>
  <si>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</si>
  <si>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</si>
  <si>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</si>
  <si>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</si>
  <si>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</si>
  <si>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</si>
  <si>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</si>
  <si>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</si>
  <si>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</si>
  <si>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</si>
  <si>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</si>
  <si>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</si>
  <si>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</si>
  <si>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</si>
  <si>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</si>
  <si>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</si>
  <si>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</si>
  <si>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</si>
  <si>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</si>
  <si>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</si>
  <si>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</si>
  <si>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</si>
  <si>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</si>
  <si>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</si>
  <si>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</si>
  <si>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</si>
  <si>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</si>
  <si>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</si>
  <si>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</si>
  <si>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</si>
  <si>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</si>
  <si>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</si>
  <si>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</si>
  <si>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</si>
  <si>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</si>
  <si>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</si>
  <si>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</si>
  <si>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</si>
  <si>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</si>
  <si>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</si>
  <si>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</si>
  <si>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</si>
  <si>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</si>
  <si>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</si>
  <si>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</si>
  <si>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</si>
  <si>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</si>
  <si>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</si>
  <si>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</si>
  <si>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</si>
  <si>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</si>
  <si>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</si>
  <si>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</si>
  <si>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</si>
  <si>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</si>
  <si>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</si>
  <si>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</si>
  <si>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</si>
  <si>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</si>
  <si>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</si>
  <si>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</si>
  <si>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</si>
  <si>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</si>
  <si>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</si>
  <si>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</si>
  <si>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</si>
  <si>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</si>
  <si>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</si>
  <si>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</si>
  <si>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</si>
  <si>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</si>
  <si>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</si>
  <si>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</si>
  <si>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</si>
  <si>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</si>
  <si>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</si>
  <si>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</si>
  <si>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</si>
  <si>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</si>
  <si>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</si>
  <si>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</si>
  <si>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</si>
  <si>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</si>
  <si>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</si>
  <si>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</si>
  <si>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</si>
  <si>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</si>
  <si>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</si>
  <si>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</si>
  <si>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</si>
  <si>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</si>
  <si>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</si>
  <si>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</si>
  <si>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</si>
  <si>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</si>
  <si>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</si>
  <si>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</si>
  <si>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</si>
  <si>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</si>
  <si>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</si>
  <si>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</si>
  <si>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</si>
  <si>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</si>
  <si>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</si>
  <si>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</si>
  <si>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</si>
  <si>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</si>
  <si>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</si>
  <si>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</si>
  <si>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</si>
  <si>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</si>
  <si>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</si>
  <si>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</si>
  <si>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</si>
  <si>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</si>
  <si>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</si>
  <si>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</si>
  <si>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</si>
  <si>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</si>
  <si>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</si>
  <si>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</si>
  <si>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</si>
  <si>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</si>
  <si>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</si>
  <si>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</si>
  <si>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</si>
  <si>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</si>
  <si>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</si>
  <si>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</si>
  <si>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</si>
  <si>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</si>
  <si>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</si>
  <si>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</si>
  <si>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</si>
  <si>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</si>
  <si>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</si>
  <si>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</si>
  <si>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</si>
  <si>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</si>
  <si>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</si>
  <si>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</si>
  <si>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</si>
  <si>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</si>
  <si>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</si>
  <si>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</si>
  <si>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</si>
  <si>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</si>
  <si>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</si>
  <si>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</si>
  <si>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</si>
  <si>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</si>
  <si>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</si>
  <si>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</si>
  <si>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</si>
  <si>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</si>
  <si>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</si>
  <si>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</si>
  <si>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</si>
  <si>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</si>
  <si>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</si>
  <si>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</si>
  <si>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</si>
  <si>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</si>
  <si>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</si>
  <si>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</si>
  <si>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</si>
  <si>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</si>
  <si>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</si>
  <si>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</si>
  <si>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</si>
  <si>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</si>
  <si>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</si>
  <si>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</si>
  <si>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</si>
  <si>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</si>
  <si>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</si>
  <si>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</si>
  <si>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</si>
  <si>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</si>
  <si>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</si>
  <si>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</si>
  <si>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</si>
  <si>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</si>
  <si>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</si>
  <si>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</si>
  <si>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</si>
  <si>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</si>
  <si>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</si>
  <si>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</si>
  <si>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</si>
  <si>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</si>
  <si>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</si>
  <si>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</si>
  <si>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</si>
  <si>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</si>
  <si>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</si>
  <si>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</si>
  <si>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</si>
  <si>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</si>
  <si>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</si>
  <si>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</si>
  <si>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</si>
  <si>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</si>
  <si>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</si>
  <si>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</si>
  <si>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</si>
  <si>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</si>
  <si>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</si>
  <si>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</si>
  <si>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</si>
  <si>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</si>
  <si>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</si>
  <si>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</si>
  <si>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</si>
  <si>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</si>
  <si>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</si>
  <si>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</si>
  <si>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</si>
  <si>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</si>
  <si>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</si>
  <si>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</si>
  <si>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</si>
  <si>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</si>
  <si>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</si>
  <si>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</si>
  <si>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</si>
  <si>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</si>
  <si>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</si>
  <si>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</si>
  <si>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</si>
  <si>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</si>
  <si>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</si>
  <si>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</si>
  <si>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</si>
  <si>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</si>
  <si>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</si>
  <si>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</si>
  <si>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</si>
  <si>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</si>
  <si>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</si>
  <si>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</si>
  <si>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</si>
  <si>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</si>
  <si>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</si>
  <si>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</si>
  <si>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</si>
  <si>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</si>
  <si>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</si>
  <si>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</si>
  <si>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</si>
  <si>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</si>
  <si>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</si>
  <si>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</si>
  <si>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</si>
  <si>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</si>
  <si>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</si>
  <si>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</si>
  <si>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</si>
  <si>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</si>
  <si>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</si>
  <si>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</si>
  <si>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</si>
  <si>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</si>
  <si>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</si>
  <si>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</si>
  <si>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</si>
  <si>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</si>
  <si>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</si>
  <si>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</si>
  <si>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</si>
  <si>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</si>
  <si>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</si>
  <si>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</si>
  <si>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</si>
  <si>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</si>
  <si>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</si>
  <si>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</si>
  <si>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</si>
  <si>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</si>
  <si>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</si>
  <si>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</si>
  <si>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</si>
  <si>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</si>
  <si>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</si>
  <si>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</si>
  <si>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</si>
  <si>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</si>
  <si>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</si>
  <si>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</si>
  <si>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</si>
  <si>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</si>
  <si>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</si>
  <si>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</si>
  <si>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</si>
  <si>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</si>
  <si>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</si>
  <si>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</si>
  <si>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</si>
  <si>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</si>
  <si>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</si>
  <si>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</si>
  <si>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</si>
  <si>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</si>
  <si>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</si>
  <si>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</si>
  <si>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</si>
  <si>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</si>
  <si>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</si>
  <si>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</si>
  <si>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</si>
  <si>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</si>
  <si>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</si>
  <si>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</si>
  <si>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</si>
  <si>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</si>
  <si>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</si>
  <si>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</si>
  <si>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</si>
  <si>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</si>
  <si>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</si>
  <si>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</si>
  <si>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</si>
  <si>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</si>
  <si>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</si>
  <si>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</si>
  <si>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</si>
  <si>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</si>
  <si>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</si>
  <si>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</si>
  <si>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</si>
  <si>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</si>
  <si>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</si>
  <si>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</si>
  <si>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</si>
  <si>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</si>
  <si>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</si>
  <si>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</si>
  <si>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</si>
  <si>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</si>
  <si>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</si>
  <si>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</si>
  <si>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</si>
  <si>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</si>
  <si>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</si>
  <si>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</si>
  <si>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</si>
  <si>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</si>
  <si>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</si>
  <si>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</si>
  <si>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</si>
  <si>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</si>
  <si>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</si>
  <si>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</si>
  <si>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</si>
  <si>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</si>
  <si>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</si>
  <si>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</si>
  <si>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</si>
  <si>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</si>
  <si>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</si>
  <si>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</si>
  <si>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</si>
  <si>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</si>
  <si>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</si>
  <si>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</si>
  <si>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</si>
  <si>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</si>
  <si>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</si>
  <si>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</si>
  <si>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</si>
  <si>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</si>
  <si>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</si>
  <si>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</si>
  <si>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</si>
  <si>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</si>
  <si>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</si>
  <si>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</si>
  <si>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</si>
  <si>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</si>
  <si>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</si>
  <si>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</si>
  <si>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</si>
  <si>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</si>
  <si>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</si>
  <si>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</si>
  <si>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</si>
  <si>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</si>
  <si>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</si>
  <si>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</si>
  <si>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</si>
  <si>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</si>
  <si>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</si>
  <si>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</si>
  <si>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</si>
  <si>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</si>
  <si>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</si>
  <si>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</si>
  <si>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</si>
  <si>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</si>
  <si>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</si>
  <si>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</si>
  <si>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</si>
  <si>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</si>
  <si>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</si>
  <si>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</si>
  <si>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</si>
  <si>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</si>
  <si>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</si>
  <si>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</si>
  <si>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</si>
  <si>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</si>
  <si>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</si>
  <si>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</si>
  <si>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</si>
  <si>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</si>
  <si>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</si>
  <si>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</si>
  <si>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</si>
  <si>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</si>
  <si>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</si>
  <si>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</si>
  <si>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</si>
  <si>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</si>
  <si>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</si>
  <si>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</si>
  <si>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</si>
  <si>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</si>
  <si>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</si>
  <si>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</si>
  <si>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</si>
  <si>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</si>
  <si>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</si>
  <si>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</si>
  <si>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</si>
  <si>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</si>
  <si>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</si>
  <si>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</si>
  <si>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</si>
  <si>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</si>
  <si>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</si>
  <si>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</si>
  <si>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</si>
  <si>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</si>
  <si>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</si>
  <si>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</si>
  <si>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</si>
  <si>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</si>
  <si>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</si>
  <si>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</si>
  <si>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</si>
  <si>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</si>
  <si>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</si>
  <si>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</si>
  <si>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</si>
  <si>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</si>
  <si>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</si>
  <si>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</si>
  <si>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</si>
  <si>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</si>
  <si>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</si>
  <si>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</si>
  <si>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</si>
  <si>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</si>
  <si>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</si>
  <si>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</si>
  <si>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</si>
  <si>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</si>
  <si>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</si>
  <si>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</si>
  <si>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</si>
  <si>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</si>
  <si>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</si>
  <si>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</si>
  <si>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</si>
  <si>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</si>
  <si>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</si>
  <si>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</si>
  <si>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</si>
  <si>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</si>
  <si>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</si>
  <si>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</si>
  <si>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</si>
  <si>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</si>
  <si>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</si>
  <si>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</si>
  <si>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</si>
  <si>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</si>
  <si>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</si>
  <si>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</si>
  <si>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</si>
  <si>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</si>
  <si>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</si>
  <si>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</si>
  <si>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</si>
  <si>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</si>
  <si>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</si>
  <si>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</si>
  <si>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</si>
  <si>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</si>
  <si>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</si>
  <si>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</si>
  <si>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</si>
  <si>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</si>
  <si>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</si>
  <si>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</si>
  <si>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</si>
  <si>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</si>
  <si>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</si>
  <si>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</si>
  <si>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</si>
  <si>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</si>
  <si>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</si>
  <si>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</si>
  <si>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</si>
  <si>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</si>
  <si>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</si>
  <si>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</si>
  <si>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</si>
  <si>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</si>
  <si>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</si>
  <si>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</si>
  <si>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</si>
  <si>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</si>
  <si>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</si>
  <si>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</si>
  <si>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</si>
  <si>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</si>
  <si>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</si>
  <si>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</si>
  <si>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</si>
  <si>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</si>
  <si>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</si>
  <si>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</si>
  <si>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</si>
  <si>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</si>
  <si>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</si>
  <si>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</si>
  <si>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</si>
  <si>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</si>
  <si>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</si>
  <si>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</si>
  <si>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</si>
  <si>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</si>
  <si>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</si>
  <si>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</si>
  <si>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</si>
  <si>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</si>
  <si>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</si>
  <si>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</si>
  <si>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</si>
  <si>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</si>
  <si>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</si>
  <si>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</si>
  <si>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</si>
  <si>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</si>
  <si>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</si>
  <si>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</si>
  <si>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</si>
  <si>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</si>
  <si>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</si>
  <si>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</si>
  <si>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</si>
  <si>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</si>
  <si>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</si>
  <si>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</si>
  <si>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</si>
  <si>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</si>
  <si>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</si>
  <si>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</si>
  <si>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</si>
  <si>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</si>
  <si>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</si>
  <si>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</si>
  <si>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</si>
  <si>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</si>
  <si>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</si>
  <si>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</si>
  <si>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</si>
  <si>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</si>
  <si>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</si>
  <si>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</si>
  <si>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</si>
  <si>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</si>
  <si>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</si>
  <si>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</si>
  <si>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</si>
  <si>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</si>
  <si>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</si>
  <si>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</si>
  <si>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</si>
  <si>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</si>
  <si>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</si>
  <si>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</si>
  <si>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</si>
  <si>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</si>
  <si>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</si>
  <si>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</si>
  <si>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</si>
  <si>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</si>
  <si>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</si>
  <si>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</si>
  <si>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</si>
  <si>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</si>
  <si>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</si>
  <si>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</si>
  <si>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</si>
  <si>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</si>
  <si>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</si>
  <si>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</si>
  <si>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</si>
  <si>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</si>
  <si>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</si>
  <si>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</si>
  <si>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</si>
  <si>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</si>
  <si>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</si>
  <si>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</si>
  <si>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</si>
  <si>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</si>
  <si>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</si>
  <si>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</si>
  <si>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</si>
  <si>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</si>
  <si>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</si>
  <si>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</si>
  <si>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</si>
  <si>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</si>
  <si>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</si>
  <si>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</si>
  <si>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</si>
  <si>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</si>
  <si>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</si>
  <si>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</si>
  <si>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</si>
  <si>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</si>
  <si>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</si>
  <si>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</si>
  <si>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</si>
  <si>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</si>
  <si>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</si>
  <si>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</si>
  <si>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</si>
  <si>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</si>
  <si>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</si>
  <si>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</si>
  <si>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</si>
  <si>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</si>
  <si>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</si>
  <si>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</si>
  <si>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</si>
  <si>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</si>
  <si>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</si>
  <si>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</si>
  <si>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</si>
  <si>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</si>
  <si>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</si>
  <si>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</si>
  <si>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</si>
  <si>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</si>
  <si>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</si>
  <si>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</si>
  <si>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</si>
  <si>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</si>
  <si>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</si>
  <si>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</si>
  <si>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</si>
  <si>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</si>
  <si>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</si>
  <si>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</si>
  <si>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</si>
  <si>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</si>
  <si>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</si>
  <si>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</si>
  <si>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</si>
  <si>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</si>
  <si>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</si>
  <si>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</si>
  <si>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</si>
  <si>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</si>
  <si>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</si>
  <si>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</si>
  <si>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</si>
  <si>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</si>
  <si>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</si>
  <si>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</si>
  <si>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</si>
  <si>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</si>
  <si>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</si>
  <si>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</si>
  <si>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</si>
  <si>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</si>
  <si>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</si>
  <si>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</si>
  <si>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</si>
  <si>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</si>
  <si>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</si>
  <si>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</si>
  <si>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</si>
  <si>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</si>
  <si>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</si>
  <si>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</si>
  <si>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</si>
  <si>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</si>
  <si>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</si>
  <si>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</si>
  <si>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</si>
  <si>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</si>
  <si>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</si>
  <si>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</si>
  <si>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</si>
  <si>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</si>
  <si>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</si>
  <si>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</si>
  <si>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</si>
  <si>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</si>
  <si>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</si>
  <si>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</si>
  <si>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</si>
  <si>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</si>
  <si>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</si>
  <si>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</si>
  <si>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</si>
  <si>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</si>
  <si>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</si>
  <si>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</si>
  <si>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</si>
  <si>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</si>
  <si>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</si>
  <si>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</si>
  <si>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</si>
  <si>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</si>
  <si>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</si>
  <si>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</si>
  <si>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</si>
  <si>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</si>
  <si>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</si>
  <si>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</si>
  <si>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</si>
  <si>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</si>
  <si>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</si>
  <si>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</si>
  <si>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</si>
  <si>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</si>
  <si>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</si>
  <si>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</si>
  <si>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</si>
  <si>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</si>
  <si>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</si>
  <si>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</si>
  <si>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</si>
  <si>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</si>
  <si>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</si>
  <si>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</si>
  <si>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</si>
  <si>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</si>
  <si>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</si>
  <si>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</si>
  <si>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</si>
  <si>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</si>
  <si>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</si>
  <si>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</si>
  <si>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</si>
  <si>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</si>
  <si>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</si>
  <si>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</si>
  <si>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</si>
  <si>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</si>
  <si>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</si>
  <si>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</si>
  <si>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</si>
  <si>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</si>
  <si>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</si>
  <si>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</si>
  <si>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</si>
  <si>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</si>
  <si>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</si>
  <si>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</si>
  <si>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</si>
  <si>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</si>
  <si>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</si>
  <si>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</si>
  <si>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</si>
  <si>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</si>
  <si>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</si>
  <si>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</si>
  <si>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</si>
  <si>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</si>
  <si>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</si>
  <si>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</si>
  <si>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</si>
  <si>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</si>
  <si>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</si>
  <si>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</si>
  <si>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</si>
  <si>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</si>
  <si>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</si>
  <si>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</si>
  <si>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</si>
  <si>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</si>
  <si>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</si>
  <si>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</si>
  <si>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</si>
  <si>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</si>
  <si>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</si>
  <si>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</si>
  <si>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</si>
  <si>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</si>
  <si>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</si>
  <si>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</si>
  <si>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</si>
  <si>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</si>
  <si>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</si>
  <si>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</si>
  <si>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</si>
  <si>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</si>
  <si>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</si>
  <si>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</si>
  <si>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</si>
  <si>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</si>
  <si>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</si>
  <si>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</si>
  <si>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</si>
  <si>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</si>
  <si>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</si>
  <si>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</si>
  <si>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</si>
  <si>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</si>
  <si>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</si>
  <si>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</si>
  <si>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</si>
  <si>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</si>
  <si>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</si>
  <si>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</si>
  <si>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</si>
  <si>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</si>
  <si>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</si>
  <si>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</si>
  <si>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</si>
  <si>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</si>
  <si>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</si>
  <si>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</si>
  <si>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</si>
  <si>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</si>
  <si>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</si>
  <si>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</si>
  <si>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</si>
  <si>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</si>
  <si>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</si>
  <si>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</si>
  <si>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</si>
  <si>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</si>
  <si>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</si>
  <si>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</si>
  <si>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</si>
  <si>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</si>
  <si>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</si>
  <si>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</si>
  <si>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</si>
  <si>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</si>
  <si>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</si>
  <si>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</si>
  <si>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</si>
  <si>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</si>
  <si>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</si>
  <si>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</si>
  <si>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</si>
  <si>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</si>
  <si>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</si>
  <si>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</si>
  <si>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</si>
  <si>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</si>
  <si>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</si>
  <si>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</si>
  <si>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</si>
  <si>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</si>
  <si>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</si>
  <si>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</si>
  <si>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</si>
  <si>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</si>
  <si>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</si>
  <si>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</si>
  <si>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</si>
  <si>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</si>
  <si>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</si>
  <si>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</si>
  <si>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</si>
  <si>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</si>
  <si>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</si>
  <si>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</si>
  <si>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</si>
  <si>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</si>
  <si>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</si>
  <si>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</si>
  <si>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</si>
  <si>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</si>
  <si>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</si>
  <si>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</si>
  <si>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</si>
  <si>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</si>
  <si>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</si>
  <si>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</si>
  <si>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</si>
  <si>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</si>
  <si>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</si>
  <si>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</si>
  <si>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</si>
  <si>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</si>
  <si>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</si>
  <si>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</si>
  <si>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</si>
  <si>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</si>
  <si>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</si>
  <si>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</si>
  <si>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</si>
  <si>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</si>
  <si>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</si>
  <si>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</si>
  <si>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</si>
  <si>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</si>
  <si>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</si>
  <si>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</si>
  <si>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</si>
  <si>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</si>
  <si>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</si>
  <si>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</si>
  <si>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</si>
  <si>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</si>
  <si>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</si>
  <si>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</si>
  <si>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</si>
  <si>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</si>
  <si>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</si>
  <si>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</si>
  <si>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</si>
  <si>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</si>
  <si>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</si>
  <si>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</si>
  <si>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</si>
  <si>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</si>
  <si>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</si>
  <si>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</si>
  <si>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</si>
  <si>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</si>
  <si>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</si>
  <si>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</si>
  <si>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</si>
  <si>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</si>
  <si>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</si>
  <si>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</si>
  <si>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</si>
  <si>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</si>
  <si>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</si>
  <si>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</si>
  <si>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</si>
  <si>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</si>
  <si>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</si>
  <si>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</si>
  <si>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</si>
  <si>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</si>
  <si>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</si>
  <si>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</si>
  <si>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</si>
  <si>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</si>
  <si>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</si>
  <si>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</si>
  <si>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</si>
  <si>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</si>
  <si>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</si>
  <si>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</si>
  <si>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</si>
  <si>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</si>
  <si>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</si>
  <si>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</si>
  <si>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</si>
  <si>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</si>
  <si>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</si>
  <si>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</si>
  <si>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</si>
  <si>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</si>
  <si>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</si>
  <si>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</si>
  <si>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</si>
  <si>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</si>
  <si>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</si>
  <si>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</si>
  <si>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</si>
  <si>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</si>
  <si>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</si>
  <si>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</si>
  <si>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</si>
  <si>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</si>
  <si>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</si>
  <si>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</si>
  <si>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</si>
  <si>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</si>
  <si>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</si>
  <si>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</si>
  <si>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</si>
  <si>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</si>
  <si>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</si>
  <si>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</si>
  <si>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</si>
  <si>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</si>
  <si>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</si>
  <si>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</si>
  <si>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</si>
  <si>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</si>
  <si>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</si>
  <si>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</si>
  <si>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</si>
  <si>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</si>
  <si>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</si>
  <si>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</si>
  <si>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</si>
  <si>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</si>
  <si>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</si>
  <si>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</si>
  <si>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</si>
  <si>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</si>
  <si>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</si>
  <si>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</si>
  <si>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</si>
  <si>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</si>
  <si>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</si>
  <si>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</si>
  <si>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</si>
  <si>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</si>
  <si>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</si>
  <si>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</si>
  <si>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</si>
  <si>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</si>
  <si>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</si>
  <si>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</si>
  <si>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</si>
  <si>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</si>
  <si>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</si>
  <si>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</si>
  <si>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</si>
  <si>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</si>
  <si>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</si>
  <si>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</si>
  <si>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</si>
  <si>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</si>
  <si>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</si>
  <si>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</si>
  <si>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</si>
  <si>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</si>
  <si>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</si>
  <si>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</si>
  <si>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</si>
  <si>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</si>
  <si>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</si>
  <si>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</si>
  <si>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</si>
  <si>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</si>
  <si>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</si>
  <si>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</si>
  <si>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</si>
  <si>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</si>
  <si>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</si>
  <si>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</si>
  <si>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</si>
  <si>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</si>
  <si>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</si>
  <si>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</si>
  <si>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</si>
  <si>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</si>
  <si>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</si>
  <si>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</si>
  <si>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</si>
  <si>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</si>
  <si>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</si>
  <si>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</si>
  <si>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</si>
  <si>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</si>
  <si>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</si>
  <si>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</si>
  <si>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</si>
  <si>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</si>
  <si>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</si>
  <si>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</si>
  <si>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</si>
  <si>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</si>
  <si>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</si>
  <si>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</si>
  <si>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</si>
  <si>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</si>
  <si>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</si>
  <si>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</si>
  <si>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</si>
  <si>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</si>
  <si>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</si>
  <si>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</si>
  <si>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</si>
  <si>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</si>
  <si>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</si>
  <si>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</si>
  <si>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</si>
  <si>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</si>
  <si>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</si>
  <si>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</si>
  <si>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</si>
  <si>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</si>
  <si>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</si>
  <si>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</si>
  <si>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</si>
  <si>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</si>
  <si>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</si>
  <si>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</si>
  <si>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</si>
  <si>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</si>
  <si>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</si>
  <si>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</si>
  <si>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</si>
  <si>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</si>
  <si>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</si>
  <si>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</si>
  <si>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</si>
  <si>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</si>
  <si>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</si>
  <si>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</si>
  <si>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</si>
  <si>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</si>
  <si>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</si>
  <si>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</si>
  <si>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</si>
  <si>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</si>
  <si>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</si>
  <si>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</si>
  <si>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</si>
  <si>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</si>
  <si>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</si>
  <si>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</si>
  <si>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</si>
  <si>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</si>
  <si>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</si>
  <si>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</si>
  <si>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</si>
  <si>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</si>
  <si>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</si>
  <si>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</si>
  <si>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</si>
  <si>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</si>
  <si>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</si>
  <si>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</si>
  <si>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</si>
  <si>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</si>
  <si>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</si>
  <si>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</si>
  <si>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</si>
  <si>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</si>
  <si>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</si>
  <si>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</si>
  <si>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</si>
  <si>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</si>
  <si>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</si>
  <si>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</si>
  <si>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</si>
  <si>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</si>
  <si>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</si>
  <si>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</si>
  <si>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</si>
  <si>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</si>
  <si>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</si>
  <si>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</si>
  <si>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</si>
  <si>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</si>
  <si>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</si>
  <si>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</si>
  <si>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</si>
  <si>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</si>
  <si>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</si>
  <si>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</si>
  <si>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</si>
  <si>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</si>
  <si>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</si>
  <si>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</si>
  <si>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</si>
  <si>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</si>
  <si>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</si>
  <si>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</si>
  <si>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</si>
  <si>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</si>
  <si>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</si>
  <si>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</si>
  <si>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</si>
  <si>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</si>
  <si>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</si>
  <si>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</si>
  <si>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</si>
  <si>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</si>
  <si>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</si>
  <si>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</si>
  <si>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</si>
  <si>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</si>
  <si>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</si>
  <si>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</si>
  <si>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</si>
  <si>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</si>
  <si>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</si>
  <si>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</si>
  <si>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</si>
  <si>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</si>
  <si>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</si>
  <si>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</si>
  <si>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</si>
  <si>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</si>
  <si>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</si>
  <si>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</si>
  <si>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</si>
  <si>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</si>
  <si>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</si>
  <si>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</si>
  <si>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</si>
  <si>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</si>
  <si>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</si>
  <si>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</si>
  <si>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</si>
  <si>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</si>
  <si>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</si>
  <si>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</si>
  <si>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</si>
  <si>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</si>
  <si>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</si>
  <si>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</si>
  <si>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</si>
  <si>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</si>
  <si>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</si>
  <si>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</si>
  <si>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</si>
  <si>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</si>
  <si>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</si>
  <si>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</si>
  <si>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</si>
  <si>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</si>
  <si>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</si>
  <si>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</si>
  <si>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</si>
  <si>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</si>
  <si>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</si>
  <si>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</si>
  <si>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</si>
  <si>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</si>
  <si>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</si>
  <si>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</si>
  <si>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</si>
  <si>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</si>
  <si>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</si>
  <si>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</si>
  <si>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</si>
  <si>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</si>
  <si>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</si>
  <si>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</si>
  <si>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</si>
  <si>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</si>
  <si>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</si>
  <si>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</si>
  <si>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</si>
  <si>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</si>
  <si>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</si>
  <si>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</si>
  <si>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</si>
  <si>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</si>
  <si>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</si>
  <si>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</si>
  <si>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</si>
  <si>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</si>
  <si>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</si>
  <si>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</si>
  <si>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</si>
  <si>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</si>
  <si>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</si>
  <si>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</si>
  <si>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</si>
  <si>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</si>
  <si>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</si>
  <si>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</si>
  <si>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</si>
  <si>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</si>
  <si>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</si>
  <si>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</si>
  <si>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</si>
  <si>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</si>
  <si>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</si>
  <si>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</si>
  <si>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</si>
  <si>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</si>
  <si>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</si>
  <si>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</si>
  <si>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</si>
  <si>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</si>
  <si>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</si>
  <si>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</si>
  <si>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</si>
  <si>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</si>
  <si>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</si>
  <si>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</si>
  <si>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</si>
  <si>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</si>
  <si>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</si>
  <si>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</si>
  <si>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</si>
  <si>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</si>
  <si>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</si>
  <si>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</si>
  <si>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</si>
  <si>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</si>
  <si>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</si>
  <si>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</si>
  <si>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</si>
  <si>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</si>
  <si>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</si>
  <si>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</si>
  <si>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</si>
  <si>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</si>
  <si>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</si>
  <si>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</si>
  <si>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</si>
  <si>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</si>
  <si>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</si>
  <si>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</si>
  <si>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</si>
  <si>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</si>
  <si>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</si>
  <si>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</si>
  <si>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</si>
  <si>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</si>
  <si>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</si>
  <si>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</si>
  <si>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</si>
  <si>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</si>
  <si>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</si>
  <si>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</si>
  <si>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</si>
  <si>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</si>
  <si>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</si>
  <si>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</si>
  <si>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</si>
  <si>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</si>
  <si>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</si>
  <si>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</si>
  <si>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</si>
  <si>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</si>
  <si>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</si>
  <si>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</si>
  <si>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</si>
  <si>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</si>
  <si>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</si>
  <si>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</si>
  <si>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</si>
  <si>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</si>
  <si>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</si>
  <si>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</si>
  <si>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</si>
  <si>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</si>
  <si>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</si>
  <si>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</si>
  <si>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</si>
  <si>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</si>
  <si>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</si>
  <si>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</si>
  <si>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</si>
  <si>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</si>
  <si>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</si>
  <si>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</si>
  <si>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</si>
  <si>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</si>
  <si>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</si>
  <si>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</si>
  <si>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</si>
  <si>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</si>
  <si>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</si>
  <si>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</si>
  <si>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</si>
  <si>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</si>
  <si>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</si>
  <si>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</si>
  <si>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</si>
  <si>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</si>
  <si>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</si>
  <si>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</si>
  <si>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</si>
  <si>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</si>
  <si>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</si>
  <si>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</si>
  <si>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</si>
  <si>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</si>
  <si>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</si>
  <si>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</si>
  <si>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</si>
  <si>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</si>
  <si>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</si>
  <si>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</si>
  <si>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</si>
  <si>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</si>
  <si>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</si>
  <si>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</si>
  <si>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</si>
  <si>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</si>
  <si>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</si>
  <si>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</si>
  <si>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</si>
  <si>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</si>
  <si>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</si>
  <si>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</si>
  <si>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</si>
  <si>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</si>
  <si>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</si>
  <si>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</si>
  <si>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</si>
  <si>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</si>
  <si>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</si>
  <si>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</si>
  <si>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</si>
  <si>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</si>
  <si>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</si>
  <si>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</si>
  <si>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</si>
  <si>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</si>
  <si>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</si>
  <si>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</si>
  <si>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</si>
  <si>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</si>
  <si>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</si>
  <si>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</si>
  <si>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</si>
  <si>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</si>
  <si>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</si>
  <si>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</si>
  <si>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</si>
  <si>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</si>
  <si>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</si>
  <si>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</si>
  <si>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</si>
  <si>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</si>
  <si>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</si>
  <si>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</si>
  <si>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</si>
  <si>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</si>
  <si>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</si>
  <si>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</si>
  <si>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</si>
  <si>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</si>
  <si>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</si>
  <si>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</si>
  <si>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</si>
  <si>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</si>
  <si>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</si>
  <si>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</si>
  <si>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</si>
  <si>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</si>
  <si>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</si>
  <si>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</si>
  <si>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</si>
  <si>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</si>
  <si>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</si>
  <si>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</si>
  <si>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</si>
  <si>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</si>
  <si>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</si>
  <si>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</si>
  <si>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</si>
  <si>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</si>
  <si>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</si>
  <si>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</si>
  <si>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</si>
  <si>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</si>
  <si>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</si>
  <si>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</si>
  <si>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</si>
  <si>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</si>
  <si>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</si>
  <si>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</si>
  <si>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</si>
  <si>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</si>
  <si>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</si>
  <si>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</si>
  <si>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</si>
  <si>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</si>
  <si>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</si>
  <si>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</si>
  <si>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</si>
  <si>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</si>
  <si>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</si>
  <si>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</si>
  <si>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</si>
  <si>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</si>
  <si>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</si>
  <si>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</si>
  <si>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</si>
  <si>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</si>
  <si>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</si>
  <si>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</si>
  <si>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</si>
  <si>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</si>
  <si>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</si>
  <si>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</si>
  <si>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</si>
  <si>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</si>
  <si>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</si>
  <si>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</si>
  <si>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</si>
  <si>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</si>
  <si>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</si>
  <si>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</si>
  <si>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</si>
  <si>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</si>
  <si>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</si>
  <si>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</si>
  <si>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</si>
  <si>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</si>
  <si>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</si>
  <si>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</si>
  <si>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</si>
  <si>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</si>
  <si>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</si>
  <si>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</si>
  <si>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</si>
  <si>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</si>
  <si>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</si>
  <si>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</si>
  <si>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</si>
  <si>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</si>
  <si>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</si>
  <si>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</si>
  <si>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</si>
  <si>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</si>
  <si>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</si>
  <si>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</si>
  <si>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</si>
  <si>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</si>
  <si>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</si>
  <si>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</si>
  <si>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</si>
  <si>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</si>
  <si>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</si>
  <si>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</si>
  <si>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</si>
  <si>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</si>
  <si>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</si>
  <si>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</si>
  <si>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</si>
  <si>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</si>
  <si>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</si>
  <si>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</si>
  <si>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</si>
  <si>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</si>
  <si>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</si>
  <si>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</si>
  <si>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</si>
  <si>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</si>
  <si>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</si>
  <si>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</si>
  <si>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</si>
  <si>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</si>
  <si>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</si>
  <si>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</si>
  <si>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</si>
  <si>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</si>
  <si>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</si>
  <si>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</si>
  <si>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</si>
  <si>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</si>
  <si>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</si>
  <si>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</si>
  <si>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</si>
  <si>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</si>
  <si>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</si>
  <si>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</si>
  <si>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</si>
  <si>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</si>
  <si>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</si>
  <si>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</si>
  <si>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</si>
  <si>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</si>
  <si>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</si>
  <si>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</si>
  <si>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</si>
  <si>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</si>
  <si>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</si>
  <si>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</si>
  <si>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</si>
  <si>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</si>
  <si>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</si>
  <si>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</si>
  <si>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</si>
  <si>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</si>
  <si>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</si>
  <si>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</si>
  <si>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</si>
  <si>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</si>
  <si>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</si>
  <si>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</si>
  <si>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</si>
  <si>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</si>
  <si>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</si>
  <si>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</si>
  <si>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</si>
  <si>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</si>
  <si>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</si>
  <si>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</si>
  <si>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</si>
  <si>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</si>
  <si>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</si>
  <si>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</si>
  <si>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</si>
  <si>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</si>
  <si>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</si>
  <si>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</si>
  <si>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</si>
  <si>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</si>
  <si>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</si>
  <si>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</si>
  <si>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</si>
  <si>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</si>
  <si>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</si>
  <si>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</si>
  <si>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</si>
  <si>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</si>
  <si>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</si>
  <si>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</si>
  <si>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</si>
  <si>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</si>
  <si>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</si>
  <si>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</si>
  <si>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</si>
  <si>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</si>
  <si>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</si>
  <si>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</si>
  <si>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</si>
  <si>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</si>
  <si>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</si>
  <si>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</si>
  <si>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</si>
  <si>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</si>
  <si>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</si>
  <si>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</si>
  <si>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</si>
  <si>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</si>
  <si>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</si>
  <si>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</si>
  <si>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</si>
  <si>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</si>
  <si>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</si>
  <si>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</si>
  <si>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</si>
  <si>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</si>
  <si>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</si>
  <si>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</si>
  <si>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</si>
  <si>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</si>
  <si>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</si>
  <si>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</si>
  <si>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</si>
  <si>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</si>
  <si>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</si>
  <si>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</si>
  <si>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</si>
  <si>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</si>
  <si>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</si>
  <si>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</si>
  <si>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</si>
  <si>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</si>
  <si>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</si>
  <si>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</si>
  <si>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</si>
  <si>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</si>
  <si>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</si>
  <si>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</si>
  <si>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</si>
  <si>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</si>
  <si>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</si>
  <si>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</si>
  <si>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</si>
  <si>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</si>
  <si>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</si>
  <si>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</si>
  <si>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</si>
  <si>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</si>
  <si>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</si>
  <si>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</si>
  <si>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</si>
  <si>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</si>
  <si>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</si>
  <si>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</si>
  <si>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</si>
  <si>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</si>
  <si>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</si>
  <si>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</si>
  <si>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</si>
  <si>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</si>
  <si>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</si>
  <si>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</si>
  <si>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</si>
  <si>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</si>
  <si>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</si>
  <si>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</si>
  <si>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</si>
  <si>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</si>
  <si>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</si>
  <si>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</si>
  <si>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</si>
  <si>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</si>
  <si>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</si>
  <si>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</si>
  <si>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</si>
  <si>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</si>
  <si>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</si>
  <si>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</si>
  <si>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</si>
  <si>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</si>
  <si>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</si>
  <si>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</si>
  <si>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</si>
  <si>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</si>
  <si>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</si>
  <si>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</si>
  <si>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</si>
  <si>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</si>
  <si>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</si>
  <si>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</si>
  <si>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</si>
  <si>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</si>
  <si>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</si>
  <si>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</si>
  <si>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</si>
  <si>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</si>
  <si>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</si>
  <si>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</si>
  <si>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</si>
  <si>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</si>
  <si>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</si>
  <si>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</si>
  <si>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</si>
  <si>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</si>
  <si>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</si>
  <si>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</si>
  <si>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</si>
  <si>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</si>
  <si>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</si>
  <si>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</si>
  <si>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</si>
  <si>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</si>
  <si>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</si>
  <si>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</si>
  <si>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</si>
  <si>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</si>
  <si>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</si>
  <si>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</si>
  <si>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</si>
  <si>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</si>
  <si>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</si>
  <si>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</si>
  <si>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</si>
  <si>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</si>
  <si>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</si>
  <si>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</si>
  <si>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</si>
  <si>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</si>
  <si>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</si>
  <si>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</si>
  <si>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</si>
  <si>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</si>
  <si>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</si>
  <si>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</si>
  <si>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</si>
  <si>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</si>
  <si>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</si>
  <si>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</si>
  <si>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</si>
  <si>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</si>
  <si>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</si>
  <si>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</si>
  <si>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</si>
  <si>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</si>
  <si>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</si>
  <si>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</si>
  <si>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</si>
  <si>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</si>
  <si>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</si>
  <si>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</si>
  <si>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</si>
  <si>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</si>
  <si>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</si>
  <si>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</si>
  <si>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</si>
  <si>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</si>
  <si>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</si>
  <si>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</si>
  <si>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</si>
  <si>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</si>
  <si>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</si>
  <si>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</si>
  <si>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</si>
  <si>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</si>
  <si>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</si>
  <si>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</si>
  <si>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</si>
  <si>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</si>
  <si>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</si>
  <si>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</si>
  <si>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</si>
  <si>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</si>
  <si>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</si>
  <si>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</si>
  <si>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</si>
  <si>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</si>
  <si>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</si>
  <si>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</si>
  <si>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</si>
  <si>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</si>
  <si>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</si>
  <si>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</si>
  <si>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</si>
  <si>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</si>
  <si>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</si>
  <si>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</si>
  <si>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</si>
  <si>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</si>
  <si>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</si>
  <si>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</si>
  <si>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</si>
  <si>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</si>
  <si>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</si>
  <si>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</si>
  <si>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</si>
  <si>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</si>
  <si>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</si>
  <si>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</si>
  <si>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</si>
  <si>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</si>
  <si>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</si>
  <si>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</si>
  <si>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</si>
  <si>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</si>
  <si>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</si>
  <si>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</si>
  <si>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</si>
  <si>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</si>
  <si>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</si>
  <si>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</si>
  <si>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</si>
  <si>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</si>
  <si>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</si>
  <si>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</si>
  <si>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</si>
  <si>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</si>
  <si>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</si>
  <si>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</si>
  <si>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</si>
  <si>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</si>
  <si>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</si>
  <si>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</si>
  <si>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</si>
  <si>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</si>
  <si>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</si>
  <si>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</si>
  <si>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</si>
  <si>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</si>
  <si>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</si>
  <si>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</si>
  <si>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</si>
  <si>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</si>
  <si>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</si>
  <si>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</si>
  <si>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</si>
  <si>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</si>
  <si>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</si>
  <si>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</si>
  <si>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</si>
  <si>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</si>
  <si>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</si>
  <si>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</si>
  <si>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</si>
  <si>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</si>
  <si>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</si>
  <si>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</si>
  <si>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</si>
  <si>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</si>
  <si>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</si>
  <si>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</si>
  <si>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</si>
  <si>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</si>
  <si>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</si>
  <si>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</si>
  <si>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</si>
  <si>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</si>
  <si>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</si>
  <si>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</si>
  <si>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</si>
  <si>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</si>
  <si>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</si>
  <si>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</si>
  <si>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</si>
  <si>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</si>
  <si>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</si>
  <si>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</si>
  <si>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</si>
  <si>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</si>
  <si>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</si>
  <si>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</si>
  <si>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</si>
  <si>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</si>
  <si>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</si>
  <si>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</si>
  <si>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</si>
  <si>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</si>
  <si>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</si>
  <si>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</si>
  <si>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</si>
  <si>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</si>
  <si>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</si>
  <si>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</si>
  <si>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</si>
  <si>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</si>
  <si>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</si>
  <si>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</si>
  <si>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</si>
  <si>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</si>
  <si>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</si>
  <si>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</si>
  <si>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</si>
  <si>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</si>
  <si>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</si>
  <si>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</si>
  <si>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</si>
  <si>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</si>
  <si>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</si>
  <si>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</si>
  <si>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</si>
  <si>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</si>
  <si>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</si>
  <si>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</si>
  <si>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</si>
  <si>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</si>
  <si>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</si>
  <si>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</si>
  <si>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</si>
  <si>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</si>
  <si>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</si>
  <si>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</si>
  <si>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</si>
  <si>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</si>
  <si>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</si>
  <si>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</si>
  <si>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</si>
  <si>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</si>
  <si>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</si>
  <si>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</si>
  <si>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</si>
  <si>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</si>
  <si>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</si>
  <si>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</si>
  <si>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</si>
  <si>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</si>
  <si>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</si>
  <si>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</si>
  <si>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</si>
  <si>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</si>
  <si>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</si>
  <si>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</si>
  <si>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</si>
  <si>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</si>
  <si>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</si>
  <si>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</si>
  <si>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</si>
  <si>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</si>
  <si>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</si>
  <si>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</si>
  <si>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</si>
  <si>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</si>
  <si>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</si>
  <si>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</si>
  <si>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</si>
  <si>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</si>
  <si>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</si>
  <si>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</si>
  <si>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</si>
  <si>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</si>
  <si>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</si>
  <si>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</si>
  <si>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</si>
  <si>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</si>
  <si>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</si>
  <si>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</si>
  <si>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</si>
  <si>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</si>
  <si>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</si>
  <si>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</si>
  <si>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</si>
  <si>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</si>
  <si>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</si>
  <si>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</si>
  <si>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</si>
  <si>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</si>
  <si>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</si>
  <si>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</si>
  <si>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</si>
  <si>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</si>
  <si>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</si>
  <si>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</si>
  <si>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</si>
  <si>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</si>
  <si>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</si>
  <si>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</si>
  <si>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</si>
  <si>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</si>
  <si>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</si>
  <si>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</si>
  <si>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</si>
  <si>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</si>
  <si>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</si>
  <si>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</si>
  <si>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</si>
  <si>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</si>
  <si>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</si>
  <si>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</si>
  <si>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</si>
  <si>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</si>
  <si>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</si>
  <si>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</si>
  <si>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</si>
  <si>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</si>
  <si>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</si>
  <si>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</si>
  <si>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</si>
  <si>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</si>
  <si>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</si>
  <si>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</si>
  <si>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</si>
  <si>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</si>
  <si>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</si>
  <si>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</si>
  <si>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</si>
  <si>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</si>
  <si>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</si>
  <si>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</si>
  <si>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</si>
  <si>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</si>
  <si>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</si>
  <si>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</si>
  <si>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</si>
  <si>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</si>
  <si>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</si>
  <si>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</si>
  <si>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</si>
  <si>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</si>
  <si>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</si>
  <si>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</si>
  <si>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</si>
  <si>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</si>
  <si>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</si>
  <si>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</si>
  <si>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</si>
  <si>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</si>
  <si>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</si>
  <si>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</si>
  <si>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</si>
  <si>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</si>
  <si>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</si>
  <si>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</si>
  <si>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</si>
  <si>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</si>
  <si>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</si>
  <si>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</si>
  <si>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</si>
  <si>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</si>
  <si>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</si>
  <si>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</si>
  <si>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</si>
  <si>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</si>
  <si>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</si>
  <si>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</si>
  <si>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</si>
  <si>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</si>
  <si>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</si>
  <si>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</si>
  <si>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</si>
  <si>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</si>
  <si>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</si>
  <si>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</si>
  <si>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</si>
  <si>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</si>
  <si>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</si>
  <si>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</si>
  <si>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</si>
  <si>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</si>
  <si>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</si>
  <si>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</si>
  <si>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</si>
  <si>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</si>
  <si>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</si>
  <si>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</si>
  <si>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</si>
  <si>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</si>
  <si>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</si>
  <si>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</si>
  <si>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</si>
  <si>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</si>
  <si>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</si>
  <si>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</si>
  <si>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</si>
  <si>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</si>
  <si>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</si>
  <si>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</si>
  <si>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</si>
  <si>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</si>
  <si>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</si>
  <si>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</si>
  <si>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</si>
  <si>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</si>
  <si>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</si>
  <si>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</si>
  <si>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</si>
  <si>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</si>
  <si>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</si>
  <si>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</si>
  <si>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</si>
  <si>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</si>
  <si>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</si>
  <si>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</si>
  <si>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</si>
  <si>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</si>
  <si>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</si>
  <si>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</si>
  <si>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</si>
  <si>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</si>
  <si>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</si>
  <si>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</si>
  <si>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</si>
  <si>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</si>
  <si>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</si>
  <si>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</si>
  <si>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</si>
  <si>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</si>
  <si>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</si>
  <si>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</si>
  <si>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</si>
  <si>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</si>
  <si>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</si>
  <si>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</si>
  <si>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</si>
  <si>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</si>
  <si>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</si>
  <si>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</si>
  <si>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</si>
  <si>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</si>
  <si>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</si>
  <si>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</si>
  <si>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</si>
  <si>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</si>
  <si>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</si>
  <si>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</si>
  <si>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</si>
  <si>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</si>
  <si>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</si>
  <si>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</si>
  <si>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</si>
  <si>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</si>
  <si>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</si>
  <si>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</si>
  <si>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</si>
  <si>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</si>
  <si>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</si>
  <si>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</si>
  <si>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</si>
  <si>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</si>
  <si>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</si>
  <si>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</si>
  <si>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</si>
  <si>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</si>
  <si>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</si>
  <si>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</si>
  <si>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</si>
  <si>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</si>
  <si>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</si>
  <si>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</si>
  <si>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</si>
  <si>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</si>
  <si>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</si>
  <si>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</si>
  <si>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</si>
  <si>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</si>
  <si>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</si>
  <si>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</si>
  <si>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</si>
  <si>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</si>
  <si>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</si>
  <si>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</si>
  <si>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</si>
  <si>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</si>
  <si>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</si>
  <si>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</si>
  <si>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</si>
  <si>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</si>
  <si>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</si>
  <si>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</si>
  <si>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</si>
  <si>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</si>
  <si>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</si>
  <si>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</si>
  <si>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</si>
  <si>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</si>
  <si>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</si>
  <si>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</si>
  <si>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</si>
  <si>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</si>
  <si>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</si>
  <si>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</si>
  <si>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</si>
  <si>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</si>
  <si>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</si>
  <si>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</si>
  <si>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</si>
  <si>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</si>
  <si>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</si>
  <si>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</si>
  <si>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</si>
  <si>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</si>
  <si>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</si>
  <si>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</si>
  <si>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</si>
  <si>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</si>
  <si>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</si>
  <si>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</si>
  <si>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</si>
  <si>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</si>
  <si>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</si>
  <si>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</si>
  <si>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</si>
  <si>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</si>
  <si>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</si>
  <si>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</si>
  <si>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</si>
  <si>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</si>
  <si>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</si>
  <si>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</si>
  <si>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</si>
  <si>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</si>
  <si>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</si>
  <si>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</si>
  <si>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</si>
  <si>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</si>
  <si>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</si>
  <si>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</si>
  <si>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</si>
  <si>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</si>
  <si>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</si>
  <si>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</si>
  <si>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</si>
  <si>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</si>
  <si>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</si>
  <si>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</si>
  <si>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</si>
  <si>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</si>
  <si>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</si>
  <si>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</si>
  <si>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</si>
  <si>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</si>
  <si>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</si>
  <si>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</si>
  <si>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</si>
  <si>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</si>
  <si>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</si>
  <si>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</si>
  <si>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</si>
  <si>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</si>
  <si>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</si>
  <si>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</si>
  <si>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</si>
  <si>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</si>
  <si>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</si>
  <si>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</si>
  <si>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</si>
  <si>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</si>
  <si>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</si>
  <si>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</si>
  <si>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</si>
  <si>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</si>
  <si>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</si>
  <si>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</si>
  <si>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</si>
  <si>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</si>
  <si>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</si>
  <si>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</si>
  <si>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</si>
  <si>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</si>
  <si>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</si>
  <si>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</si>
  <si>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</si>
  <si>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</si>
  <si>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</si>
  <si>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</si>
  <si>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</si>
  <si>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</si>
  <si>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</si>
  <si>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</si>
  <si>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</si>
  <si>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</si>
  <si>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</si>
  <si>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</si>
  <si>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</si>
  <si>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</si>
  <si>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</si>
  <si>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</si>
  <si>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</si>
  <si>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</si>
  <si>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</si>
  <si>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</si>
  <si>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</si>
  <si>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</si>
  <si>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</si>
  <si>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</si>
  <si>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</si>
  <si>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</si>
  <si>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</si>
  <si>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</si>
  <si>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</si>
  <si>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</si>
  <si>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</si>
  <si>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</si>
  <si>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</si>
  <si>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</si>
  <si>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</si>
  <si>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</si>
  <si>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</si>
  <si>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</si>
  <si>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</si>
  <si>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</si>
  <si>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</si>
  <si>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</si>
  <si>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</si>
  <si>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</si>
  <si>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</si>
  <si>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</si>
  <si>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</si>
  <si>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</si>
  <si>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</si>
  <si>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</si>
  <si>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</si>
  <si>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</si>
  <si>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</si>
  <si>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</si>
  <si>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</si>
  <si>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</si>
  <si>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</si>
  <si>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</si>
  <si>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</si>
  <si>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</si>
  <si>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</si>
  <si>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</si>
  <si>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</si>
  <si>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</si>
  <si>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</si>
  <si>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</si>
  <si>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</si>
  <si>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</si>
  <si>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</si>
  <si>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</si>
  <si>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</si>
  <si>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</si>
  <si>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</si>
  <si>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</si>
  <si>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</si>
  <si>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</si>
  <si>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</si>
  <si>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</si>
  <si>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</si>
  <si>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</si>
  <si>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</si>
  <si>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</si>
  <si>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</si>
  <si>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</si>
  <si>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</si>
  <si>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</si>
  <si>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</si>
  <si>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</si>
  <si>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</si>
  <si>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</si>
  <si>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</si>
  <si>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</si>
  <si>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</si>
  <si>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</si>
  <si>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</si>
  <si>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</si>
  <si>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</si>
  <si>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</si>
  <si>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</si>
  <si>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</si>
  <si>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</si>
  <si>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</si>
  <si>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</si>
  <si>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</si>
  <si>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</si>
  <si>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</si>
  <si>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</si>
  <si>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</si>
  <si>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</si>
  <si>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</si>
  <si>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</si>
  <si>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</si>
  <si>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</si>
  <si>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</si>
  <si>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</si>
  <si>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</si>
  <si>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</si>
  <si>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</si>
  <si>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</si>
  <si>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</si>
  <si>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</si>
  <si>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</si>
  <si>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</si>
  <si>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</si>
  <si>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</si>
  <si>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</si>
  <si>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</si>
  <si>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</si>
  <si>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</si>
  <si>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</si>
  <si>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</si>
  <si>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</si>
  <si>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</si>
  <si>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</si>
  <si>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</si>
  <si>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</si>
  <si>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</si>
  <si>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</si>
  <si>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</si>
  <si>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</si>
  <si>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</si>
  <si>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</si>
  <si>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</si>
  <si>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</si>
  <si>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</si>
  <si>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</si>
  <si>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</si>
  <si>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</si>
  <si>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</si>
  <si>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</si>
  <si>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</si>
  <si>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</si>
  <si>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</si>
  <si>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</si>
  <si>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</si>
  <si>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</si>
  <si>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</si>
  <si>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</si>
  <si>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</si>
  <si>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</si>
  <si>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</si>
  <si>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</si>
  <si>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</si>
  <si>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</si>
  <si>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</si>
  <si>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</si>
  <si>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</si>
  <si>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</si>
  <si>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</si>
  <si>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</si>
  <si>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</si>
  <si>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</si>
  <si>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</si>
  <si>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</si>
  <si>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</si>
  <si>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</si>
  <si>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</si>
  <si>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</si>
  <si>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</si>
  <si>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</si>
  <si>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</si>
  <si>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</si>
  <si>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</si>
  <si>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</si>
  <si>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</si>
  <si>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</si>
  <si>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</si>
  <si>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</si>
  <si>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</si>
  <si>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</si>
  <si>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</si>
  <si>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</si>
  <si>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</si>
  <si>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</si>
  <si>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</si>
  <si>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</si>
  <si>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</si>
  <si>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</si>
  <si>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</si>
  <si>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</si>
  <si>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</si>
  <si>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</si>
  <si>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</si>
  <si>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</si>
  <si>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</si>
  <si>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</si>
  <si>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</si>
  <si>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</si>
  <si>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</si>
  <si>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</si>
  <si>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</si>
  <si>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</si>
  <si>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</si>
  <si>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</si>
  <si>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</si>
  <si>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</si>
  <si>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</si>
  <si>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</si>
  <si>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</si>
  <si>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</si>
  <si>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</si>
  <si>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</si>
  <si>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</si>
  <si>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</si>
  <si>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</si>
  <si>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</si>
  <si>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</si>
  <si>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</si>
  <si>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</si>
  <si>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</si>
  <si>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</si>
  <si>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</si>
  <si>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</si>
  <si>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</si>
  <si>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</si>
  <si>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</si>
  <si>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</si>
  <si>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</si>
  <si>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</si>
  <si>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</si>
  <si>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</si>
  <si>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</si>
  <si>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</si>
  <si>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</si>
  <si>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</si>
  <si>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</si>
  <si>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</si>
  <si>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</si>
  <si>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</si>
  <si>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</si>
  <si>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</si>
  <si>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</si>
  <si>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</si>
  <si>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</si>
  <si>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</si>
  <si>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</si>
  <si>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</si>
  <si>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</si>
  <si>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</si>
  <si>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</si>
  <si>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</si>
  <si>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</si>
  <si>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</si>
  <si>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</si>
  <si>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</si>
  <si>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</si>
  <si>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</si>
  <si>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</si>
  <si>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</si>
  <si>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</si>
  <si>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</si>
  <si>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</si>
  <si>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</si>
  <si>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</si>
  <si>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</si>
  <si>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</si>
  <si>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</si>
  <si>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</si>
  <si>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</si>
  <si>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</si>
  <si>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</si>
  <si>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</si>
  <si>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</si>
  <si>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</si>
  <si>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</si>
  <si>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</si>
  <si>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</si>
  <si>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</si>
  <si>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</si>
  <si>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</si>
  <si>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</si>
  <si>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</si>
  <si>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</si>
  <si>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</si>
  <si>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</si>
  <si>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</si>
  <si>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</si>
  <si>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</si>
  <si>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</si>
  <si>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</si>
  <si>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</si>
  <si>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</si>
  <si>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</si>
  <si>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</si>
  <si>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</si>
  <si>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</si>
  <si>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</si>
  <si>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</si>
  <si>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</si>
  <si>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</si>
  <si>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</si>
  <si>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</si>
  <si>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</si>
  <si>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</si>
  <si>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</si>
  <si>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</si>
  <si>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</si>
  <si>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</si>
  <si>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</si>
  <si>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</si>
  <si>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</si>
  <si>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</si>
  <si>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</si>
  <si>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</si>
  <si>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</si>
  <si>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</si>
  <si>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</si>
  <si>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</si>
  <si>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</si>
  <si>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</si>
  <si>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</si>
  <si>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</si>
  <si>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</si>
  <si>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</si>
  <si>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</si>
  <si>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</si>
  <si>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</si>
  <si>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</si>
  <si>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</si>
  <si>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</si>
  <si>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</si>
  <si>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</si>
  <si>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</si>
  <si>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</si>
  <si>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</si>
  <si>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</si>
  <si>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</si>
  <si>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</si>
  <si>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</si>
  <si>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</si>
  <si>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</si>
  <si>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</si>
  <si>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</si>
  <si>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</si>
  <si>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</si>
  <si>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</si>
  <si>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</si>
  <si>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</si>
  <si>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</si>
  <si>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</si>
  <si>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</si>
  <si>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</si>
  <si>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</si>
  <si>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</si>
  <si>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</si>
  <si>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</si>
  <si>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</si>
  <si>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</si>
  <si>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</si>
  <si>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</si>
  <si>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</si>
  <si>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</si>
  <si>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</si>
  <si>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</si>
  <si>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</si>
  <si>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</si>
  <si>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</si>
  <si>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</si>
  <si>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</si>
  <si>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</si>
  <si>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</si>
  <si>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</si>
  <si>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</si>
  <si>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</si>
  <si>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</si>
  <si>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</si>
  <si>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</si>
  <si>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</si>
  <si>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</si>
  <si>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</si>
  <si>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</si>
  <si>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</si>
  <si>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</si>
  <si>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</si>
  <si>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</si>
  <si>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</si>
  <si>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</si>
  <si>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</si>
  <si>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</si>
  <si>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</si>
  <si>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</si>
  <si>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</si>
  <si>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</si>
  <si>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</si>
  <si>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</si>
  <si>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</si>
  <si>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</si>
  <si>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</si>
  <si>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</si>
  <si>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</si>
  <si>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</si>
  <si>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</si>
  <si>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</si>
  <si>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</si>
  <si>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</si>
  <si>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</si>
  <si>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</si>
  <si>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</si>
  <si>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</si>
  <si>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</si>
  <si>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</si>
  <si>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</si>
  <si>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</si>
  <si>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</si>
  <si>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</si>
  <si>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</si>
  <si>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</si>
  <si>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</si>
  <si>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</si>
  <si>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</si>
  <si>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</si>
  <si>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</si>
  <si>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</si>
  <si>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</si>
  <si>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</si>
  <si>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</si>
  <si>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</si>
  <si>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</si>
  <si>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</si>
  <si>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</si>
  <si>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</si>
  <si>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</si>
  <si>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</si>
  <si>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</si>
  <si>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</si>
  <si>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</si>
  <si>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</si>
  <si>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</si>
  <si>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</si>
  <si>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</si>
  <si>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</si>
  <si>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</si>
  <si>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</si>
  <si>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</si>
  <si>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</si>
  <si>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</si>
  <si>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</si>
  <si>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</si>
  <si>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</si>
  <si>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</si>
  <si>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</si>
  <si>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</si>
  <si>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</si>
  <si>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</si>
  <si>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</si>
  <si>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</si>
  <si>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</si>
  <si>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</si>
  <si>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</si>
  <si>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</si>
  <si>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</si>
  <si>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</si>
  <si>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</si>
  <si>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</si>
  <si>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</si>
  <si>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</si>
  <si>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</si>
  <si>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</si>
  <si>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</si>
  <si>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</si>
  <si>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</si>
  <si>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</si>
  <si>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</si>
  <si>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</si>
  <si>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</si>
  <si>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</si>
  <si>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</si>
  <si>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</si>
  <si>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</si>
  <si>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</si>
  <si>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</si>
  <si>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</si>
  <si>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</si>
  <si>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</si>
  <si>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</si>
  <si>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</si>
  <si>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</si>
  <si>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</si>
  <si>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</si>
  <si>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</si>
  <si>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</si>
  <si>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</si>
  <si>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</si>
  <si>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</si>
  <si>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</si>
  <si>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</si>
  <si>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</si>
  <si>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</si>
  <si>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</si>
  <si>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</si>
  <si>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</si>
  <si>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</si>
  <si>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</si>
  <si>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</si>
  <si>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</si>
  <si>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</si>
  <si>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</si>
  <si>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</si>
  <si>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</si>
  <si>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</si>
  <si>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</si>
  <si>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</si>
  <si>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</si>
  <si>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</si>
  <si>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</si>
  <si>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</si>
  <si>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</si>
  <si>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</si>
  <si>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</si>
  <si>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</si>
  <si>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</si>
  <si>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</si>
  <si>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</si>
  <si>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</si>
  <si>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</si>
  <si>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</si>
  <si>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</si>
  <si>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</si>
  <si>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</si>
  <si>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</si>
  <si>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</si>
  <si>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</si>
  <si>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</si>
  <si>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</si>
  <si>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</si>
  <si>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</si>
  <si>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</si>
  <si>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</si>
  <si>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</si>
  <si>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</si>
  <si>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</si>
  <si>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</si>
  <si>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</si>
  <si>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</si>
  <si>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</si>
  <si>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</si>
  <si>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</si>
  <si>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</si>
  <si>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</si>
  <si>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</si>
  <si>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</si>
  <si>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</si>
  <si>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</si>
  <si>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</si>
  <si>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</si>
  <si>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</si>
  <si>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</si>
  <si>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</si>
  <si>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</si>
  <si>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</si>
  <si>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</si>
  <si>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</si>
  <si>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</si>
  <si>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</si>
  <si>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</si>
  <si>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</si>
  <si>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</si>
  <si>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</si>
  <si>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</si>
  <si>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</si>
  <si>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</si>
  <si>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</si>
  <si>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</si>
  <si>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</si>
  <si>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</si>
  <si>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</si>
  <si>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</si>
  <si>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</si>
  <si>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</si>
  <si>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</si>
  <si>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</si>
  <si>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</si>
  <si>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</si>
  <si>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</si>
  <si>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</si>
  <si>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</si>
  <si>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</si>
  <si>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</si>
  <si>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</si>
  <si>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</si>
  <si>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</si>
  <si>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</si>
  <si>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</si>
  <si>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</si>
  <si>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</si>
  <si>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</si>
  <si>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</si>
  <si>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</si>
  <si>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</si>
  <si>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</si>
  <si>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</si>
  <si>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</si>
  <si>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</si>
  <si>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</si>
  <si>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</si>
  <si>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</si>
  <si>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</si>
  <si>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</si>
  <si>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</si>
  <si>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</si>
  <si>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</si>
  <si>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</si>
  <si>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</si>
  <si>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</si>
  <si>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</si>
  <si>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</si>
  <si>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</si>
  <si>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</si>
  <si>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</si>
  <si>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</si>
  <si>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</si>
  <si>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</si>
  <si>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</si>
  <si>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</si>
  <si>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</si>
  <si>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</si>
  <si>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</si>
  <si>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</si>
  <si>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</si>
  <si>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</si>
  <si>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</si>
  <si>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</si>
  <si>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</si>
  <si>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</si>
  <si>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</si>
  <si>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</si>
  <si>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</si>
  <si>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</si>
  <si>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</si>
  <si>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</si>
  <si>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</si>
  <si>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</si>
  <si>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</si>
  <si>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</si>
  <si>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</si>
  <si>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</si>
  <si>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</si>
  <si>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</si>
  <si>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</si>
  <si>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</si>
  <si>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</si>
  <si>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</si>
  <si>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</si>
  <si>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</si>
  <si>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</si>
  <si>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</si>
  <si>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</si>
  <si>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</si>
  <si>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</si>
  <si>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</si>
  <si>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</si>
  <si>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</si>
  <si>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</si>
  <si>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</si>
  <si>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</si>
  <si>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</si>
  <si>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</si>
  <si>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</si>
  <si>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</si>
  <si>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</si>
  <si>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</si>
  <si>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</si>
  <si>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</si>
  <si>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</si>
  <si>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</si>
  <si>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</si>
  <si>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</si>
  <si>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</si>
  <si>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</si>
  <si>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</si>
  <si>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</si>
  <si>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</si>
  <si>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</si>
  <si>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</si>
  <si>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</si>
  <si>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</si>
  <si>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</si>
  <si>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</si>
  <si>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</si>
  <si>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</si>
  <si>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</si>
  <si>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</si>
  <si>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</si>
  <si>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</si>
  <si>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</si>
  <si>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</si>
  <si>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</si>
  <si>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</si>
  <si>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</si>
  <si>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</si>
  <si>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</si>
  <si>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</si>
  <si>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</si>
  <si>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</si>
  <si>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</si>
  <si>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</si>
  <si>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</si>
  <si>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</si>
  <si>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</si>
  <si>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</si>
  <si>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</si>
  <si>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</si>
  <si>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</si>
  <si>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</si>
  <si>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</si>
  <si>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</si>
  <si>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</si>
  <si>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</si>
  <si>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</si>
  <si>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</si>
  <si>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</si>
  <si>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</si>
  <si>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</si>
  <si>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</si>
  <si>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</si>
  <si>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</si>
  <si>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</si>
  <si>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</si>
  <si>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</si>
  <si>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</si>
  <si>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</si>
  <si>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</si>
  <si>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</si>
  <si>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</si>
  <si>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</si>
  <si>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</si>
  <si>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</si>
  <si>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</si>
  <si>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</si>
  <si>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</si>
  <si>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</si>
  <si>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</si>
  <si>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</si>
  <si>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</si>
  <si>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</si>
  <si>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</si>
  <si>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</si>
  <si>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</si>
  <si>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</si>
  <si>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</si>
  <si>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</si>
  <si>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</si>
  <si>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</si>
  <si>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</si>
  <si>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</si>
  <si>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</si>
  <si>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</si>
  <si>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</si>
  <si>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</si>
  <si>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</si>
  <si>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</si>
  <si>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</si>
  <si>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</si>
  <si>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</si>
  <si>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</si>
  <si>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</si>
  <si>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</si>
  <si>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</si>
  <si>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</si>
  <si>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</si>
  <si>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</si>
  <si>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</si>
  <si>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</si>
  <si>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</si>
  <si>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</si>
  <si>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</si>
  <si>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</si>
  <si>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</si>
  <si>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</si>
  <si>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</si>
  <si>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</si>
  <si>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</si>
  <si>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</si>
  <si>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</si>
  <si>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</si>
  <si>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</si>
  <si>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</si>
  <si>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</si>
  <si>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</si>
  <si>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</si>
  <si>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</si>
  <si>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</si>
  <si>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</si>
  <si>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</si>
  <si>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</si>
  <si>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</si>
  <si>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</si>
  <si>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</si>
  <si>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</si>
  <si>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</si>
  <si>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</si>
  <si>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</si>
  <si>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</si>
  <si>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</si>
  <si>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</si>
  <si>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</si>
  <si>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</si>
  <si>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</si>
  <si>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</si>
  <si>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</si>
  <si>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</si>
  <si>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</si>
  <si>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</si>
  <si>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</si>
  <si>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</si>
  <si>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</si>
  <si>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</si>
  <si>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</si>
  <si>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</si>
  <si>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</si>
  <si>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</si>
  <si>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</si>
  <si>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</si>
  <si>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</si>
  <si>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</si>
  <si>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</si>
  <si>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</si>
  <si>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</si>
  <si>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</si>
  <si>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</si>
  <si>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</si>
  <si>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</si>
  <si>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</si>
  <si>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</si>
  <si>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</si>
  <si>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</si>
  <si>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</si>
  <si>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</si>
  <si>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</si>
  <si>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</si>
  <si>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</si>
  <si>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</si>
  <si>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</si>
  <si>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</si>
  <si>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</si>
  <si>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</si>
  <si>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</si>
  <si>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</si>
  <si>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</si>
  <si>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</si>
  <si>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</si>
  <si>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</si>
  <si>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</si>
  <si>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</si>
  <si>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</si>
  <si>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</si>
  <si>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</si>
  <si>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</si>
  <si>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</si>
  <si>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</si>
  <si>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</si>
  <si>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</si>
  <si>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</si>
  <si>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</si>
  <si>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</si>
  <si>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</si>
  <si>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</si>
  <si>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</si>
  <si>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</si>
  <si>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</si>
  <si>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</si>
  <si>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</si>
  <si>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</si>
  <si>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</si>
  <si>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</si>
  <si>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</si>
  <si>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</si>
  <si>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</si>
  <si>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</si>
  <si>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</si>
  <si>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</si>
  <si>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</si>
  <si>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</si>
  <si>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</si>
  <si>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</si>
  <si>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</si>
  <si>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</si>
  <si>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</si>
  <si>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</si>
  <si>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</si>
  <si>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</si>
  <si>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</si>
  <si>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</si>
  <si>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</si>
  <si>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</si>
  <si>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</si>
  <si>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</si>
  <si>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</si>
  <si>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</si>
  <si>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</si>
  <si>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</si>
  <si>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</si>
  <si>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</si>
  <si>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</si>
  <si>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</si>
  <si>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</si>
  <si>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</si>
  <si>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</si>
  <si>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</si>
  <si>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</si>
  <si>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</si>
  <si>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</si>
  <si>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</si>
  <si>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</si>
  <si>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</si>
  <si>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</si>
  <si>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</si>
  <si>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</si>
  <si>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</si>
  <si>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</si>
  <si>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</si>
  <si>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</si>
  <si>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</si>
  <si>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</si>
  <si>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</si>
  <si>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</si>
  <si>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</si>
  <si>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</si>
  <si>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</si>
  <si>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</si>
  <si>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</si>
  <si>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</si>
  <si>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</si>
  <si>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</si>
  <si>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</si>
  <si>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</si>
  <si>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</si>
  <si>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</si>
  <si>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</si>
  <si>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</si>
  <si>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</si>
  <si>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</si>
  <si>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</si>
  <si>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</si>
  <si>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</si>
  <si>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</si>
  <si>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</si>
  <si>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</si>
  <si>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</si>
  <si>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</si>
  <si>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</si>
  <si>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</si>
  <si>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</si>
  <si>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</si>
  <si>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</si>
  <si>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</si>
  <si>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</si>
  <si>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</si>
  <si>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</si>
  <si>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</si>
  <si>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</si>
  <si>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</si>
  <si>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</si>
  <si>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</si>
  <si>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</si>
  <si>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</si>
  <si>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</si>
  <si>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</si>
  <si>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</si>
  <si>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</si>
  <si>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</si>
  <si>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</si>
  <si>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</si>
  <si>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</si>
  <si>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</si>
  <si>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</si>
  <si>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</si>
  <si>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</si>
  <si>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</si>
  <si>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</si>
  <si>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</si>
  <si>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</si>
  <si>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</si>
  <si>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</si>
  <si>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</si>
  <si>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</si>
  <si>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</si>
  <si>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</si>
  <si>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</si>
  <si>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</si>
  <si>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</si>
  <si>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</si>
  <si>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</si>
  <si>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</si>
  <si>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</si>
  <si>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</si>
  <si>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</si>
  <si>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</si>
  <si>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</si>
  <si>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</si>
  <si>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</si>
  <si>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</si>
  <si>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</si>
  <si>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</si>
  <si>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</si>
  <si>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</si>
  <si>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</si>
  <si>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</si>
  <si>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</si>
  <si>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</si>
  <si>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</si>
  <si>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</si>
  <si>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</si>
  <si>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</si>
  <si>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</si>
  <si>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</si>
  <si>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</si>
  <si>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</si>
  <si>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</si>
  <si>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</si>
  <si>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</si>
  <si>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</si>
  <si>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</si>
  <si>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</si>
  <si>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</si>
  <si>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</si>
  <si>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</si>
  <si>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</si>
  <si>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</si>
  <si>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</si>
  <si>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</si>
  <si>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</si>
  <si>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</si>
  <si>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</si>
  <si>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</si>
  <si>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</si>
  <si>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</si>
  <si>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</si>
  <si>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</si>
  <si>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</si>
  <si>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</si>
  <si>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</si>
  <si>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</si>
  <si>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</si>
  <si>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</si>
  <si>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</si>
  <si>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</si>
  <si>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</si>
  <si>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</si>
  <si>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</si>
  <si>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</si>
  <si>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</si>
  <si>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</si>
  <si>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</si>
  <si>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</si>
  <si>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</si>
  <si>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</si>
  <si>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</si>
  <si>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</si>
  <si>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</si>
  <si>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</si>
  <si>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</si>
  <si>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</si>
  <si>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</si>
  <si>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</si>
  <si>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</si>
  <si>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</si>
  <si>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</si>
  <si>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</si>
  <si>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</si>
  <si>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</si>
  <si>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</si>
  <si>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</si>
  <si>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</si>
  <si>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</si>
  <si>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</si>
  <si>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</si>
  <si>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</si>
  <si>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</si>
  <si>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</si>
  <si>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</si>
  <si>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</si>
  <si>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</si>
  <si>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</si>
  <si>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</si>
  <si>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</si>
  <si>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</si>
  <si>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</si>
  <si>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</si>
  <si>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</si>
  <si>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</si>
  <si>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</si>
  <si>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</si>
  <si>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</si>
  <si>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</si>
  <si>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</si>
  <si>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</si>
  <si>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</si>
  <si>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</si>
  <si>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</si>
  <si>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</si>
  <si>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</si>
  <si>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</si>
  <si>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</si>
  <si>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</si>
  <si>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</si>
  <si>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</si>
  <si>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</si>
  <si>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</si>
  <si>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</si>
  <si>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</si>
  <si>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</si>
  <si>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</si>
  <si>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</si>
  <si>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</si>
  <si>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</si>
  <si>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</si>
  <si>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</si>
  <si>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</si>
  <si>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</si>
  <si>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</si>
  <si>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</si>
  <si>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</si>
  <si>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</si>
  <si>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</si>
  <si>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</si>
  <si>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</si>
  <si>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</si>
  <si>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</si>
  <si>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</si>
  <si>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</si>
  <si>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</si>
  <si>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</si>
  <si>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</si>
  <si>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</si>
  <si>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</si>
  <si>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</si>
  <si>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</si>
  <si>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</si>
  <si>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</si>
  <si>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</si>
  <si>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</si>
  <si>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</si>
  <si>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</si>
  <si>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</si>
  <si>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</si>
  <si>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</si>
  <si>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</si>
  <si>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</si>
  <si>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</si>
  <si>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</si>
  <si>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</si>
  <si>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</si>
  <si>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</si>
  <si>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</si>
  <si>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</si>
  <si>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</si>
  <si>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</si>
  <si>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</si>
  <si>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</si>
  <si>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</si>
  <si>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</si>
  <si>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</si>
  <si>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</si>
  <si>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</si>
  <si>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</si>
  <si>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</si>
  <si>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</si>
  <si>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</si>
  <si>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</si>
  <si>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</si>
  <si>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</si>
  <si>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</si>
  <si>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</si>
  <si>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</si>
  <si>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</si>
  <si>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</si>
  <si>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</si>
  <si>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</si>
  <si>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</si>
  <si>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</si>
  <si>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</si>
  <si>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</si>
  <si>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</si>
  <si>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</si>
  <si>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</si>
  <si>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</si>
  <si>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</si>
  <si>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</si>
  <si>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</si>
  <si>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</si>
  <si>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</si>
  <si>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</si>
  <si>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</si>
  <si>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</si>
  <si>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</si>
  <si>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</si>
  <si>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</si>
  <si>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</si>
  <si>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</si>
  <si>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</si>
  <si>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</si>
  <si>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</si>
  <si>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</si>
  <si>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</si>
  <si>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</si>
  <si>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</si>
  <si>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</si>
  <si>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</si>
  <si>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</si>
  <si>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</si>
  <si>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</si>
  <si>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</si>
  <si>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</si>
  <si>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</si>
  <si>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</si>
  <si>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</si>
  <si>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</si>
  <si>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</si>
  <si>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</si>
  <si>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</si>
  <si>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</si>
  <si>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</si>
  <si>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</si>
  <si>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</si>
  <si>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</si>
  <si>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</si>
  <si>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</si>
  <si>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</si>
  <si>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</si>
  <si>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</si>
  <si>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</si>
  <si>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</si>
  <si>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</si>
  <si>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</si>
  <si>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</si>
  <si>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</si>
  <si>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</si>
  <si>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</si>
  <si>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</si>
  <si>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</si>
  <si>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</si>
  <si>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</si>
  <si>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</si>
  <si>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</si>
  <si>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</si>
  <si>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</si>
  <si>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</si>
  <si>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</si>
  <si>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</si>
  <si>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</si>
  <si>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</si>
  <si>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</si>
  <si>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</si>
  <si>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</si>
  <si>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</si>
  <si>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</si>
  <si>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</si>
  <si>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</si>
  <si>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</si>
  <si>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</si>
  <si>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</si>
  <si>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</si>
  <si>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</si>
  <si>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</si>
  <si>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</si>
  <si>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</si>
  <si>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</si>
  <si>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</si>
  <si>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</si>
  <si>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</si>
  <si>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</si>
  <si>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</si>
  <si>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</si>
  <si>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</si>
  <si>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</si>
  <si>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</si>
  <si>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</si>
  <si>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</si>
  <si>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</si>
  <si>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</si>
  <si>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</si>
  <si>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</si>
  <si>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</si>
  <si>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</si>
  <si>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</si>
  <si>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</si>
  <si>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</si>
  <si>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</si>
  <si>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</si>
  <si>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</si>
  <si>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</si>
  <si>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</si>
  <si>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</si>
  <si>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</si>
  <si>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</si>
  <si>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</si>
  <si>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</si>
  <si>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</si>
  <si>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</si>
  <si>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</si>
  <si>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</si>
  <si>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</si>
  <si>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</si>
  <si>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</si>
  <si>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</si>
  <si>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</si>
  <si>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</si>
  <si>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</si>
  <si>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</si>
  <si>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</si>
  <si>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</si>
  <si>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</si>
  <si>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</si>
  <si>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</si>
  <si>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</si>
  <si>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</si>
  <si>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</si>
  <si>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</si>
  <si>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</si>
  <si>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</si>
  <si>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</si>
  <si>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</si>
  <si>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</si>
  <si>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</si>
  <si>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</si>
  <si>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</si>
  <si>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</si>
  <si>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</si>
  <si>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</si>
  <si>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</si>
  <si>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</si>
  <si>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</si>
  <si>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</si>
  <si>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</si>
  <si>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</si>
  <si>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</si>
  <si>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</si>
  <si>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</si>
  <si>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</si>
  <si>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</si>
  <si>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</si>
  <si>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</si>
  <si>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</si>
  <si>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</si>
  <si>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</si>
  <si>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</si>
  <si>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</si>
  <si>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</si>
  <si>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</si>
  <si>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</si>
  <si>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</si>
  <si>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</si>
  <si>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</si>
  <si>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</si>
  <si>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</si>
  <si>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</si>
  <si>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</si>
  <si>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</si>
  <si>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</si>
  <si>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</si>
  <si>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</si>
  <si>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</si>
  <si>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</si>
  <si>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</si>
  <si>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</si>
  <si>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</si>
  <si>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</si>
  <si>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</si>
  <si>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</si>
  <si>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</si>
  <si>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</si>
  <si>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</si>
  <si>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</si>
  <si>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</si>
  <si>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</si>
  <si>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</si>
  <si>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</si>
  <si>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</si>
  <si>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</si>
  <si>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</si>
  <si>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</si>
  <si>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</si>
  <si>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</si>
  <si>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</si>
  <si>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</si>
  <si>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</si>
  <si>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</si>
  <si>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</si>
  <si>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</si>
  <si>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</si>
  <si>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</si>
  <si>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</si>
  <si>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</si>
  <si>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</si>
  <si>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</si>
  <si>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</si>
  <si>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</si>
  <si>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</si>
  <si>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</si>
  <si>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</si>
  <si>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</si>
  <si>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</si>
  <si>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</si>
  <si>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</si>
  <si>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</si>
  <si>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</si>
  <si>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</si>
  <si>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</si>
  <si>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</si>
  <si>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</si>
  <si>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</si>
  <si>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</si>
  <si>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</si>
  <si>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</si>
  <si>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</si>
  <si>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</si>
  <si>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</si>
  <si>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</si>
  <si>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</si>
  <si>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</si>
  <si>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</si>
  <si>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</si>
  <si>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</si>
  <si>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</si>
  <si>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</si>
  <si>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</si>
  <si>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</si>
  <si>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</si>
  <si>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</si>
  <si>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</si>
  <si>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</si>
  <si>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</si>
  <si>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</si>
  <si>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</si>
  <si>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</si>
  <si>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</si>
  <si>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</si>
  <si>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</si>
  <si>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</si>
  <si>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</si>
  <si>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</si>
  <si>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</si>
  <si>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</si>
  <si>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</si>
  <si>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</si>
  <si>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</si>
  <si>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</si>
  <si>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</si>
  <si>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</si>
  <si>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</si>
  <si>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</si>
  <si>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</si>
  <si>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</si>
  <si>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</si>
  <si>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</si>
  <si>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</si>
  <si>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</si>
  <si>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</si>
  <si>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</si>
  <si>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</si>
  <si>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</si>
  <si>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</si>
  <si>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</si>
  <si>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</si>
  <si>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</si>
  <si>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</si>
  <si>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</si>
  <si>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</si>
  <si>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</si>
  <si>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</si>
  <si>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</si>
  <si>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</si>
  <si>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</si>
  <si>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</si>
  <si>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</si>
  <si>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</si>
  <si>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</si>
  <si>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</si>
  <si>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</si>
  <si>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</si>
  <si>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</si>
  <si>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</si>
  <si>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</si>
  <si>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</si>
  <si>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</si>
  <si>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</si>
  <si>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</si>
  <si>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</si>
  <si>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</si>
  <si>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</si>
  <si>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</si>
  <si>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</si>
  <si>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</si>
  <si>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</si>
  <si>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</si>
  <si>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</si>
  <si>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</si>
  <si>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</si>
  <si>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</si>
  <si>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</si>
  <si>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</si>
  <si>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</si>
  <si>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</si>
  <si>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</si>
  <si>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</si>
  <si>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</si>
  <si>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</si>
  <si>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</si>
  <si>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</si>
  <si>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</si>
  <si>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</si>
  <si>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</si>
  <si>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</si>
  <si>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</si>
  <si>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</si>
  <si>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</si>
  <si>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</si>
  <si>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</si>
  <si>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</si>
  <si>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</si>
  <si>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</si>
  <si>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</si>
  <si>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</si>
  <si>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</si>
  <si>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</si>
  <si>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</si>
  <si>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</si>
  <si>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</si>
  <si>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</si>
  <si>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</si>
  <si>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</si>
  <si>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</si>
  <si>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</si>
  <si>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</si>
  <si>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</si>
  <si>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</si>
  <si>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</si>
  <si>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</si>
  <si>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</si>
  <si>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</si>
  <si>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</si>
  <si>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</si>
  <si>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</si>
  <si>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</si>
  <si>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</si>
  <si>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</si>
  <si>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</si>
  <si>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</si>
  <si>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</si>
  <si>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</si>
  <si>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</si>
  <si>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</si>
  <si>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</si>
  <si>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</si>
  <si>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</si>
  <si>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</si>
  <si>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</si>
  <si>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</si>
  <si>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</si>
  <si>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</si>
  <si>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</si>
  <si>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</si>
  <si>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</si>
  <si>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</si>
  <si>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</si>
  <si>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</si>
  <si>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</si>
  <si>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</si>
  <si>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</si>
  <si>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</si>
  <si>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</si>
  <si>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</si>
  <si>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</si>
  <si>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</si>
  <si>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</si>
  <si>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</si>
  <si>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</si>
  <si>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</si>
  <si>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</si>
  <si>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</si>
  <si>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</si>
  <si>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</si>
  <si>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</si>
  <si>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</si>
  <si>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</si>
  <si>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</si>
  <si>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</si>
  <si>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</si>
  <si>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</si>
  <si>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</si>
  <si>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</si>
  <si>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</si>
  <si>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</si>
  <si>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</si>
  <si>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</si>
  <si>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</si>
  <si>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</si>
  <si>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</si>
  <si>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</si>
  <si>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</si>
  <si>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</si>
  <si>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</si>
  <si>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</si>
  <si>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</si>
  <si>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</si>
  <si>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</si>
  <si>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</si>
  <si>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</si>
  <si>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</si>
  <si>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</si>
  <si>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</si>
  <si>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</si>
  <si>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</si>
  <si>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</si>
  <si>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</si>
  <si>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</si>
  <si>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</si>
  <si>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</si>
  <si>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</si>
  <si>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</si>
  <si>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</si>
  <si>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</si>
  <si>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</si>
  <si>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</si>
  <si>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</si>
  <si>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</si>
  <si>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</si>
  <si>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</si>
  <si>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</si>
  <si>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</si>
  <si>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</si>
  <si>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</si>
  <si>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</si>
  <si>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</si>
  <si>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</si>
  <si>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</si>
  <si>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</si>
  <si>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</si>
  <si>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</si>
  <si>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</si>
  <si>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</si>
  <si>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</si>
  <si>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</si>
  <si>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</si>
  <si>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</si>
  <si>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</si>
  <si>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</si>
  <si>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</si>
  <si>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</si>
  <si>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</si>
  <si>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</si>
  <si>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</si>
  <si>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</si>
  <si>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</si>
  <si>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</si>
  <si>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</si>
  <si>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</si>
  <si>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</si>
  <si>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</si>
  <si>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</si>
  <si>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</si>
  <si>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</si>
  <si>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</si>
  <si>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</si>
  <si>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</si>
  <si>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</si>
  <si>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</si>
  <si>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</si>
  <si>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</si>
  <si>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</si>
  <si>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</si>
  <si>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</si>
  <si>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</si>
  <si>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</si>
  <si>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</si>
  <si>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</si>
  <si>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</si>
  <si>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</si>
  <si>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</si>
  <si>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</si>
  <si>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</si>
  <si>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</si>
  <si>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</si>
  <si>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</si>
  <si>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</si>
  <si>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</si>
  <si>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</si>
  <si>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</si>
  <si>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</si>
  <si>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</si>
  <si>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</si>
  <si>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</si>
  <si>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</si>
  <si>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</si>
  <si>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</si>
  <si>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</si>
  <si>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</si>
  <si>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</si>
  <si>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</si>
  <si>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</si>
  <si>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</si>
  <si>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</si>
  <si>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</si>
  <si>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</si>
  <si>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</si>
  <si>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</si>
  <si>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</si>
  <si>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</si>
  <si>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</si>
  <si>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</si>
  <si>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</si>
  <si>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</si>
  <si>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</si>
  <si>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</si>
  <si>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</si>
  <si>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</si>
  <si>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</si>
  <si>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</si>
  <si>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</si>
  <si>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</si>
  <si>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</si>
  <si>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</si>
  <si>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</si>
  <si>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</si>
  <si>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</si>
  <si>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</si>
  <si>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</si>
  <si>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</si>
  <si>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</si>
  <si>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</si>
  <si>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</si>
  <si>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</si>
  <si>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</si>
  <si>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</si>
  <si>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</si>
  <si>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</si>
  <si>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</si>
  <si>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</si>
  <si>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</si>
  <si>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</si>
  <si>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</si>
  <si>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</si>
  <si>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</si>
  <si>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</si>
  <si>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</si>
  <si>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</si>
  <si>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</si>
  <si>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</si>
  <si>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</si>
  <si>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</si>
  <si>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</si>
  <si>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</si>
  <si>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</si>
  <si>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</si>
  <si>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</si>
  <si>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</si>
  <si>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</si>
  <si>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</si>
  <si>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</si>
  <si>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</si>
  <si>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</si>
  <si>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</si>
  <si>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</si>
  <si>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</si>
  <si>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</si>
  <si>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</si>
  <si>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</si>
  <si>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</si>
  <si>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</si>
  <si>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</si>
  <si>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</si>
  <si>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</si>
  <si>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</si>
  <si>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</si>
  <si>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</si>
  <si>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</si>
  <si>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</si>
  <si>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</si>
  <si>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</si>
  <si>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</si>
  <si>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</si>
  <si>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</si>
  <si>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</si>
  <si>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</si>
  <si>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</si>
  <si>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</si>
  <si>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</si>
  <si>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</si>
  <si>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</si>
  <si>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</si>
  <si>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</si>
  <si>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</si>
  <si>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</si>
  <si>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</si>
  <si>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</si>
  <si>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</si>
  <si>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</si>
  <si>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</si>
  <si>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</si>
  <si>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</si>
  <si>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</si>
  <si>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</si>
  <si>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</si>
  <si>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</si>
  <si>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</si>
  <si>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</si>
  <si>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</si>
  <si>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</si>
  <si>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</si>
  <si>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</si>
  <si>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</si>
  <si>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</si>
  <si>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</si>
  <si>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</si>
  <si>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</si>
  <si>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</si>
  <si>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</si>
  <si>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</si>
  <si>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</si>
  <si>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</si>
  <si>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</si>
  <si>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</si>
  <si>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</si>
  <si>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</si>
  <si>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</si>
  <si>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</si>
  <si>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</si>
  <si>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</si>
  <si>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</si>
  <si>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</si>
  <si>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</si>
  <si>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</si>
  <si>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</si>
  <si>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</si>
  <si>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</si>
  <si>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</si>
  <si>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</si>
  <si>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</si>
  <si>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</si>
  <si>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</si>
  <si>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</si>
  <si>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</si>
  <si>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</si>
  <si>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</si>
  <si>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</si>
  <si>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</si>
  <si>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</si>
  <si>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</si>
  <si>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</si>
  <si>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</si>
  <si>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</si>
  <si>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</si>
  <si>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</si>
  <si>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</si>
  <si>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</si>
  <si>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</si>
  <si>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</si>
  <si>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</si>
  <si>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</si>
  <si>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</si>
  <si>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</si>
  <si>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</si>
  <si>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</si>
  <si>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</si>
  <si>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</si>
  <si>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</si>
  <si>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</si>
  <si>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</si>
  <si>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</si>
  <si>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</si>
  <si>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</si>
  <si>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</si>
  <si>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</si>
  <si>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</si>
  <si>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</si>
  <si>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</si>
  <si>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</si>
  <si>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</si>
  <si>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</si>
  <si>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</si>
  <si>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</si>
  <si>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</si>
  <si>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</si>
  <si>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</si>
  <si>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</si>
  <si>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</si>
  <si>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</si>
  <si>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</si>
  <si>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</si>
  <si>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</si>
  <si>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</si>
  <si>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</si>
  <si>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</si>
  <si>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</si>
  <si>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</si>
  <si>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</si>
  <si>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</si>
  <si>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</si>
  <si>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</si>
  <si>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</si>
  <si>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</si>
  <si>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</si>
  <si>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</si>
  <si>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</si>
  <si>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</si>
  <si>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</si>
  <si>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</si>
  <si>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</si>
  <si>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</si>
  <si>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</si>
  <si>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</si>
  <si>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</si>
  <si>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</si>
  <si>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</si>
  <si>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</si>
  <si>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</si>
  <si>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</si>
  <si>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</si>
  <si>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</si>
  <si>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</si>
  <si>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</si>
  <si>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</si>
  <si>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</si>
  <si>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</si>
  <si>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</si>
  <si>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</si>
  <si>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</si>
  <si>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</si>
  <si>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</si>
  <si>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</si>
  <si>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</si>
  <si>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</si>
  <si>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</si>
  <si>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</si>
  <si>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</si>
  <si>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</si>
  <si>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</si>
  <si>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</si>
  <si>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</si>
  <si>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</si>
  <si>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</si>
  <si>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</si>
  <si>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</si>
  <si>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</si>
  <si>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</si>
  <si>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</si>
  <si>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</si>
  <si>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</si>
  <si>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</si>
  <si>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</si>
  <si>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</si>
  <si>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</si>
  <si>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</si>
  <si>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</si>
  <si>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</si>
  <si>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</si>
  <si>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</si>
  <si>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</si>
  <si>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</si>
  <si>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</si>
  <si>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</si>
  <si>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</si>
  <si>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</si>
  <si>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</si>
  <si>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</si>
  <si>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</si>
  <si>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</si>
  <si>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</si>
  <si>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</si>
  <si>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</si>
  <si>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</si>
  <si>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</si>
  <si>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</si>
  <si>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</si>
  <si>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</si>
  <si>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</si>
  <si>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</si>
  <si>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</si>
  <si>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</si>
  <si>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</si>
  <si>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</si>
  <si>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</si>
  <si>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</si>
  <si>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</si>
  <si>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</si>
  <si>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</si>
  <si>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</si>
  <si>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</si>
  <si>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</si>
  <si>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</si>
  <si>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</si>
  <si>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</si>
  <si>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</si>
  <si>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</si>
  <si>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</si>
  <si>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</si>
  <si>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</si>
  <si>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</si>
  <si>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</si>
  <si>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</si>
  <si>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</si>
  <si>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</si>
  <si>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</si>
  <si>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</si>
  <si>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</si>
  <si>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</si>
  <si>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</si>
  <si>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</si>
  <si>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</si>
  <si>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</si>
  <si>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</si>
  <si>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</si>
  <si>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</si>
  <si>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</si>
  <si>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</si>
  <si>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</si>
  <si>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</si>
  <si>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</si>
  <si>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</si>
  <si>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</si>
  <si>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</si>
  <si>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</si>
  <si>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</si>
  <si>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</si>
  <si>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</si>
  <si>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</si>
  <si>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</si>
  <si>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</si>
  <si>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</si>
  <si>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</si>
  <si>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</si>
  <si>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</si>
  <si>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</si>
  <si>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</si>
  <si>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</si>
  <si>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</si>
  <si>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</si>
  <si>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</si>
  <si>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</si>
  <si>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</si>
  <si>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</si>
  <si>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</si>
  <si>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</si>
  <si>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</si>
  <si>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</si>
  <si>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</si>
  <si>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</si>
  <si>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</si>
  <si>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</si>
  <si>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</si>
  <si>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</si>
  <si>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</si>
  <si>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</si>
  <si>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</si>
  <si>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</si>
  <si>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</si>
  <si>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</si>
  <si>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</si>
  <si>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</si>
  <si>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</si>
  <si>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</si>
  <si>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</si>
  <si>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</si>
  <si>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</si>
  <si>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</si>
  <si>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</si>
  <si>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</si>
  <si>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</si>
  <si>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</si>
  <si>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</si>
  <si>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</si>
  <si>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</si>
  <si>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</si>
  <si>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</si>
  <si>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</si>
  <si>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</si>
  <si>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</si>
  <si>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</si>
  <si>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</si>
  <si>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</si>
  <si>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</si>
  <si>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</si>
  <si>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</si>
  <si>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</si>
  <si>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</si>
  <si>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</si>
  <si>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</si>
  <si>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</si>
  <si>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</si>
  <si>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</si>
  <si>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</si>
  <si>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</si>
  <si>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</si>
  <si>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</si>
  <si>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</si>
  <si>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</si>
  <si>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</si>
  <si>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</si>
  <si>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</si>
  <si>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</si>
  <si>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</si>
  <si>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</si>
  <si>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</si>
  <si>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</si>
  <si>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</si>
  <si>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</si>
  <si>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</si>
  <si>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</si>
  <si>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</si>
  <si>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</si>
  <si>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</si>
  <si>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</si>
  <si>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</si>
  <si>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</si>
  <si>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</si>
  <si>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</si>
  <si>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</si>
  <si>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</si>
  <si>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</si>
  <si>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</si>
  <si>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</si>
  <si>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</si>
  <si>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</si>
  <si>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</si>
  <si>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</si>
  <si>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</si>
  <si>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</si>
  <si>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</si>
  <si>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</si>
  <si>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</si>
  <si>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</si>
  <si>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</si>
  <si>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</si>
  <si>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</si>
  <si>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</si>
  <si>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</si>
  <si>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</si>
  <si>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</si>
  <si>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</si>
  <si>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</si>
  <si>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</si>
  <si>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</si>
  <si>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</si>
  <si>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</si>
  <si>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</si>
  <si>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</si>
  <si>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</si>
  <si>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</si>
  <si>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</si>
  <si>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</si>
  <si>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</si>
  <si>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</si>
  <si>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</si>
  <si>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</si>
  <si>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</si>
  <si>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</si>
  <si>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</si>
  <si>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</si>
  <si>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</si>
  <si>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</si>
  <si>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</si>
  <si>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</si>
  <si>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</si>
  <si>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</si>
  <si>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</si>
  <si>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</si>
  <si>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</si>
  <si>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</si>
  <si>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</si>
  <si>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</si>
  <si>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</si>
  <si>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</si>
  <si>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</si>
  <si>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</si>
  <si>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</si>
  <si>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</si>
  <si>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</si>
  <si>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</si>
  <si>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</si>
  <si>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</si>
  <si>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</si>
  <si>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</si>
  <si>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</si>
  <si>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</si>
  <si>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</si>
  <si>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</si>
  <si>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</si>
  <si>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</si>
  <si>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</si>
  <si>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</si>
  <si>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</si>
  <si>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</si>
  <si>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</si>
  <si>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</si>
  <si>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</si>
  <si>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</si>
  <si>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</si>
  <si>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</si>
  <si>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</si>
  <si>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</si>
  <si>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</si>
  <si>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</si>
  <si>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</si>
  <si>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</si>
  <si>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</si>
  <si>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</si>
  <si>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</si>
  <si>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</si>
  <si>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</si>
  <si>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</si>
  <si>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</si>
  <si>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</si>
  <si>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</si>
  <si>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</si>
  <si>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</si>
  <si>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</si>
  <si>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</si>
  <si>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</si>
  <si>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</si>
  <si>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</si>
  <si>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</si>
  <si>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</si>
  <si>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</si>
  <si>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</si>
  <si>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</si>
  <si>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</si>
  <si>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</si>
  <si>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</si>
  <si>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</si>
  <si>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</si>
  <si>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</si>
  <si>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</si>
  <si>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</si>
  <si>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</si>
  <si>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</si>
  <si>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</si>
  <si>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</si>
  <si>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</si>
  <si>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</si>
  <si>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</si>
  <si>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</si>
  <si>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</si>
  <si>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</si>
  <si>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</si>
  <si>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</si>
  <si>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</si>
  <si>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</si>
  <si>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</si>
  <si>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</si>
  <si>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</si>
  <si>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</si>
  <si>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</si>
  <si>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</si>
  <si>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</si>
  <si>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</si>
  <si>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</si>
  <si>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</si>
  <si>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</si>
  <si>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</si>
  <si>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</si>
  <si>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</si>
  <si>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</si>
  <si>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</si>
  <si>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</si>
  <si>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</si>
  <si>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</si>
  <si>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</si>
  <si>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</si>
  <si>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</si>
  <si>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</si>
  <si>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</si>
  <si>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</si>
  <si>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</si>
  <si>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</si>
  <si>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</si>
  <si>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</si>
  <si>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</si>
  <si>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</si>
  <si>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</si>
  <si>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</si>
  <si>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</si>
  <si>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</si>
  <si>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</si>
  <si>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</si>
  <si>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</si>
  <si>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</si>
  <si>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</si>
  <si>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</si>
  <si>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</si>
  <si>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</si>
  <si>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</si>
  <si>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</si>
  <si>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</si>
  <si>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</si>
  <si>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</si>
  <si>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</si>
  <si>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</si>
  <si>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</si>
  <si>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</si>
  <si>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</si>
  <si>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</si>
  <si>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</si>
  <si>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</si>
  <si>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</si>
  <si>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</si>
  <si>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</si>
  <si>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</si>
  <si>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</si>
  <si>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</si>
  <si>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</si>
  <si>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</si>
  <si>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</si>
  <si>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</si>
  <si>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</si>
  <si>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</si>
  <si>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</si>
  <si>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</si>
  <si>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</si>
  <si>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</si>
  <si>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</si>
  <si>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</si>
  <si>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</si>
  <si>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</si>
  <si>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</si>
  <si>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</si>
  <si>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</si>
  <si>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</si>
  <si>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</si>
  <si>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</si>
  <si>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</si>
  <si>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</si>
  <si>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</si>
  <si>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</si>
  <si>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</si>
  <si>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</si>
  <si>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</si>
  <si>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</si>
  <si>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</si>
  <si>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</si>
  <si>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</si>
  <si>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</si>
  <si>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</si>
  <si>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</si>
  <si>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</si>
  <si>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</si>
  <si>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</si>
  <si>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</si>
  <si>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</si>
  <si>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</si>
  <si>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</si>
  <si>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</si>
  <si>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</si>
  <si>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</si>
  <si>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</si>
  <si>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</si>
  <si>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</si>
  <si>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</si>
  <si>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</si>
  <si>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</si>
  <si>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</si>
  <si>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</si>
  <si>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</si>
  <si>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</si>
  <si>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</si>
  <si>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</si>
  <si>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</si>
  <si>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</si>
  <si>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</si>
  <si>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</si>
  <si>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</si>
  <si>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</si>
  <si>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</si>
  <si>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</si>
  <si>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</si>
  <si>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</si>
  <si>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</si>
  <si>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</si>
  <si>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</si>
  <si>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</si>
  <si>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</si>
  <si>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</si>
  <si>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</si>
  <si>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</si>
  <si>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</si>
  <si>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</si>
  <si>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</si>
  <si>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</si>
  <si>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</si>
  <si>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</si>
  <si>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</si>
  <si>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</si>
  <si>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</si>
  <si>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</si>
  <si>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</si>
  <si>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</si>
  <si>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</si>
  <si>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</si>
  <si>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</si>
  <si>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</si>
  <si>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</si>
  <si>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</si>
  <si>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</si>
  <si>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</si>
  <si>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</si>
  <si>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</si>
  <si>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</si>
  <si>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</si>
  <si>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</si>
  <si>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</si>
  <si>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</si>
  <si>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</si>
  <si>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</si>
  <si>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</si>
  <si>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</si>
  <si>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</si>
  <si>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</si>
  <si>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</si>
  <si>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</si>
  <si>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</si>
  <si>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</si>
  <si>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</si>
  <si>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</si>
  <si>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</si>
  <si>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</si>
  <si>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</si>
  <si>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</si>
  <si>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</si>
  <si>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</si>
  <si>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</si>
  <si>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</si>
  <si>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</si>
  <si>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</si>
  <si>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</si>
  <si>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</si>
  <si>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</si>
  <si>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</si>
  <si>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</si>
  <si>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</si>
  <si>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</si>
  <si>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</si>
  <si>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</si>
  <si>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</si>
  <si>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</si>
  <si>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</si>
  <si>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</si>
  <si>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</si>
  <si>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</si>
  <si>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</si>
  <si>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</si>
  <si>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</si>
  <si>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</si>
  <si>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</si>
  <si>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</si>
  <si>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</si>
  <si>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</si>
  <si>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</si>
  <si>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</si>
  <si>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</si>
  <si>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</si>
  <si>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</si>
  <si>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</si>
  <si>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</si>
  <si>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</si>
  <si>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</si>
  <si>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</si>
  <si>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</si>
  <si>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</si>
  <si>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</si>
  <si>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</si>
  <si>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</si>
  <si>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</si>
  <si>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</si>
  <si>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</si>
  <si>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</si>
  <si>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</si>
  <si>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</si>
  <si>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</si>
  <si>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</si>
  <si>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</si>
  <si>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</si>
  <si>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</si>
  <si>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</si>
  <si>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</si>
  <si>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</si>
  <si>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</si>
  <si>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</si>
  <si>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</si>
  <si>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</si>
  <si>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</si>
  <si>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</si>
  <si>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</si>
  <si>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</si>
  <si>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</si>
  <si>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</si>
  <si>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</si>
  <si>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</si>
  <si>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</si>
  <si>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</si>
  <si>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</si>
  <si>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</si>
  <si>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</si>
  <si>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</si>
  <si>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</si>
  <si>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</si>
  <si>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</si>
  <si>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</si>
  <si>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</si>
  <si>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</si>
  <si>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</si>
  <si>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</si>
  <si>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</si>
  <si>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</si>
  <si>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</si>
  <si>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</si>
  <si>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</si>
  <si>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</si>
  <si>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</si>
  <si>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</si>
  <si>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</si>
  <si>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</si>
  <si>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</si>
  <si>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</si>
  <si>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</si>
  <si>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</si>
  <si>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</si>
  <si>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</si>
  <si>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</si>
  <si>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</si>
  <si>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</si>
  <si>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</si>
  <si>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</si>
  <si>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</si>
  <si>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</si>
  <si>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</si>
  <si>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</si>
  <si>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</si>
  <si>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</si>
  <si>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</si>
  <si>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</si>
  <si>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</si>
  <si>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</si>
  <si>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</si>
  <si>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</si>
  <si>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</si>
  <si>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</si>
  <si>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</si>
  <si>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</si>
  <si>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</si>
  <si>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</si>
  <si>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</si>
  <si>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</si>
  <si>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</si>
  <si>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</si>
  <si>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</si>
  <si>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</si>
  <si>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</si>
  <si>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</si>
  <si>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</si>
  <si>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</si>
  <si>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</si>
  <si>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</si>
  <si>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</si>
  <si>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</si>
  <si>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</si>
  <si>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</si>
  <si>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</si>
  <si>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</si>
  <si>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</si>
  <si>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</si>
  <si>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</si>
  <si>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</si>
  <si>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</si>
  <si>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</si>
  <si>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</si>
  <si>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</si>
  <si>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</si>
  <si>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</si>
  <si>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</si>
  <si>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</si>
  <si>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</si>
  <si>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</si>
  <si>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</si>
  <si>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</si>
  <si>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</si>
  <si>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</si>
  <si>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</si>
  <si>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</si>
  <si>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</si>
  <si>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</si>
  <si>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</si>
  <si>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</si>
  <si>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</si>
  <si>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</si>
  <si>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</si>
  <si>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</si>
  <si>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</si>
  <si>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</si>
  <si>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</si>
  <si>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</si>
  <si>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</si>
  <si>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</si>
  <si>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</si>
  <si>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</si>
  <si>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</si>
  <si>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</si>
  <si>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</si>
  <si>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</si>
  <si>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</si>
  <si>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</si>
  <si>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</si>
  <si>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</si>
  <si>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</si>
  <si>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</si>
  <si>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</si>
  <si>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</si>
  <si>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</si>
  <si>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</si>
  <si>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</si>
  <si>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</si>
  <si>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</si>
  <si>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</si>
  <si>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</si>
  <si>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</si>
  <si>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</si>
  <si>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</si>
  <si>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</si>
  <si>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</si>
  <si>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</si>
  <si>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</si>
  <si>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</si>
  <si>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</si>
  <si>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</si>
  <si>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</si>
  <si>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</si>
  <si>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</si>
  <si>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</si>
  <si>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</si>
  <si>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</si>
  <si>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</si>
  <si>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</si>
  <si>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</si>
  <si>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</si>
  <si>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</si>
  <si>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</si>
  <si>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</si>
  <si>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</si>
  <si>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</si>
  <si>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</si>
  <si>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</si>
  <si>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</si>
  <si>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</si>
  <si>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</si>
  <si>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</si>
  <si>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</si>
  <si>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</si>
  <si>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</si>
  <si>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</si>
  <si>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</si>
  <si>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</si>
  <si>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</si>
  <si>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</si>
  <si>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</si>
  <si>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</si>
  <si>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</si>
  <si>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</si>
  <si>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</si>
  <si>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</si>
  <si>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</si>
  <si>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</si>
  <si>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</si>
  <si>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</si>
  <si>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</si>
  <si>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</si>
  <si>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</si>
  <si>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</si>
  <si>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</si>
  <si>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</si>
  <si>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</si>
  <si>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</si>
  <si>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</si>
  <si>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</si>
  <si>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</si>
  <si>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</si>
  <si>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</si>
  <si>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</si>
  <si>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</si>
  <si>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</si>
  <si>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</si>
  <si>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</si>
  <si>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</si>
  <si>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</si>
  <si>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</si>
  <si>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</si>
  <si>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</si>
  <si>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</si>
  <si>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</si>
  <si>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</si>
  <si>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</si>
  <si>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</si>
  <si>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</si>
  <si>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</si>
  <si>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</si>
  <si>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</si>
  <si>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</si>
  <si>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</si>
  <si>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</si>
  <si>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</si>
  <si>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</si>
  <si>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</si>
  <si>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</si>
  <si>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</si>
  <si>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</si>
  <si>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</si>
  <si>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</si>
  <si>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</si>
  <si>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</si>
  <si>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</si>
  <si>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</si>
  <si>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</si>
  <si>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</si>
  <si>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</si>
  <si>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</si>
  <si>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</si>
  <si>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</si>
  <si>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</si>
  <si>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</si>
  <si>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</si>
  <si>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</si>
  <si>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</si>
  <si>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</si>
  <si>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</si>
  <si>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</si>
  <si>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</si>
  <si>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</si>
  <si>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</si>
  <si>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</si>
  <si>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</si>
  <si>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</si>
  <si>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</si>
  <si>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</si>
  <si>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</si>
  <si>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</si>
  <si>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</si>
  <si>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</si>
  <si>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</si>
  <si>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</si>
  <si>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</si>
  <si>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</si>
  <si>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</si>
  <si>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</si>
  <si>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</si>
  <si>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</si>
  <si>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</si>
  <si>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</si>
  <si>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</si>
  <si>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</si>
  <si>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</si>
  <si>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</si>
  <si>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</si>
  <si>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</si>
  <si>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</si>
  <si>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</si>
  <si>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</si>
  <si>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</si>
  <si>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</si>
  <si>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</si>
  <si>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</si>
  <si>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</si>
  <si>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</si>
  <si>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</si>
  <si>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</si>
  <si>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</si>
  <si>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</si>
  <si>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</si>
  <si>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</si>
  <si>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</si>
  <si>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</si>
  <si>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</si>
  <si>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</si>
  <si>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</si>
  <si>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</si>
  <si>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</si>
  <si>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</si>
  <si>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</si>
  <si>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</si>
  <si>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</si>
  <si>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</si>
  <si>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</si>
  <si>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</si>
  <si>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</si>
  <si>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</si>
  <si>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</si>
  <si>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</si>
  <si>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</si>
  <si>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</si>
  <si>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</si>
  <si>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</si>
  <si>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</si>
  <si>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</si>
  <si>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</si>
  <si>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</si>
  <si>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</si>
  <si>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</si>
  <si>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</si>
  <si>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</si>
  <si>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</si>
  <si>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</si>
  <si>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</si>
  <si>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</si>
  <si>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</si>
  <si>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</si>
  <si>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</si>
  <si>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</si>
  <si>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</si>
  <si>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</si>
  <si>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</si>
  <si>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</si>
  <si>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</si>
  <si>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</si>
  <si>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</si>
  <si>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</si>
  <si>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</si>
  <si>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</si>
  <si>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</si>
  <si>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</si>
  <si>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</si>
  <si>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</si>
  <si>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</si>
  <si>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</si>
  <si>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</si>
  <si>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</si>
  <si>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</si>
  <si>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</si>
  <si>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</si>
  <si>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</si>
  <si>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</si>
  <si>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</si>
  <si>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</si>
  <si>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</si>
  <si>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</si>
  <si>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</si>
  <si>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</si>
  <si>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</si>
  <si>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</si>
  <si>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</si>
  <si>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</si>
  <si>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</si>
  <si>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</si>
  <si>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</si>
  <si>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</si>
  <si>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</si>
  <si>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</si>
  <si>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</si>
  <si>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</si>
  <si>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</si>
  <si>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</si>
  <si>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</si>
  <si>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</si>
  <si>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</si>
  <si>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</si>
  <si>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</si>
  <si>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</si>
  <si>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</si>
  <si>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</si>
  <si>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</si>
  <si>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</si>
  <si>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</si>
  <si>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</si>
  <si>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</si>
  <si>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</si>
  <si>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</si>
  <si>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</si>
  <si>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</si>
  <si>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</si>
  <si>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</si>
  <si>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</si>
  <si>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</si>
  <si>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</si>
  <si>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</si>
  <si>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</si>
  <si>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</si>
  <si>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</si>
  <si>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</si>
  <si>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</si>
  <si>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</si>
  <si>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</si>
  <si>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</si>
  <si>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</si>
  <si>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</si>
  <si>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</si>
  <si>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</si>
  <si>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</si>
  <si>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</si>
  <si>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</si>
  <si>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</si>
  <si>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</si>
  <si>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</si>
  <si>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</si>
  <si>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</si>
  <si>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</si>
  <si>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</si>
  <si>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</si>
  <si>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</si>
  <si>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</si>
  <si>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</si>
  <si>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</si>
  <si>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</si>
  <si>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</si>
  <si>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</si>
  <si>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</si>
  <si>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</si>
  <si>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</si>
  <si>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</si>
  <si>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</si>
  <si>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</si>
  <si>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</si>
  <si>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</si>
  <si>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</si>
  <si>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</si>
  <si>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</si>
  <si>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</si>
  <si>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</si>
  <si>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</si>
  <si>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</si>
  <si>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</si>
  <si>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</si>
  <si>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</si>
  <si>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</si>
  <si>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</si>
  <si>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</si>
  <si>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</si>
  <si>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</si>
  <si>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</si>
  <si>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</si>
  <si>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</si>
  <si>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</si>
  <si>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</si>
  <si>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</si>
  <si>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</si>
  <si>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</si>
  <si>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</si>
  <si>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</si>
  <si>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</si>
  <si>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</si>
  <si>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</si>
  <si>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</si>
  <si>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</si>
  <si>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</si>
  <si>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</si>
  <si>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</si>
  <si>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</si>
  <si>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</si>
  <si>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</si>
  <si>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</si>
  <si>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</si>
  <si>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</si>
  <si>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</si>
  <si>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</si>
  <si>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</si>
  <si>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</si>
  <si>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</si>
  <si>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</si>
  <si>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</si>
  <si>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</si>
  <si>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</si>
  <si>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</si>
  <si>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</si>
  <si>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</si>
  <si>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</si>
  <si>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</si>
  <si>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</si>
  <si>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</si>
  <si>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</si>
  <si>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</si>
  <si>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</si>
  <si>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</si>
  <si>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</si>
  <si>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</si>
  <si>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</si>
  <si>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</si>
  <si>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</si>
  <si>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</si>
  <si>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</si>
  <si>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</si>
  <si>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</si>
  <si>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</si>
  <si>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</si>
  <si>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</si>
  <si>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</si>
  <si>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</si>
  <si>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</si>
  <si>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</si>
  <si>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</si>
  <si>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</si>
  <si>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</si>
  <si>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</si>
  <si>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</si>
  <si>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</si>
  <si>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</si>
  <si>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</si>
  <si>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</si>
  <si>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</si>
  <si>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</si>
  <si>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</si>
  <si>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</si>
  <si>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</si>
  <si>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</si>
  <si>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</si>
  <si>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</si>
  <si>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</si>
  <si>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</si>
  <si>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</si>
  <si>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</si>
  <si>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</si>
  <si>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</si>
  <si>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</si>
  <si>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</si>
  <si>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</si>
  <si>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</si>
  <si>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</si>
  <si>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</si>
  <si>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</si>
  <si>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</si>
  <si>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</si>
  <si>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</si>
  <si>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</si>
  <si>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</si>
  <si>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</si>
  <si>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</si>
  <si>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</si>
  <si>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</si>
  <si>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</si>
  <si>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</si>
  <si>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</si>
  <si>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</si>
  <si>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</si>
  <si>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</si>
  <si>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</si>
  <si>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</si>
  <si>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</si>
  <si>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</si>
  <si>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</si>
  <si>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</si>
  <si>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</si>
  <si>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</si>
  <si>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</si>
  <si>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</si>
  <si>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</si>
  <si>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</si>
  <si>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</si>
  <si>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</si>
  <si>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</si>
  <si>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</si>
  <si>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</si>
  <si>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</si>
  <si>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</si>
  <si>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</si>
  <si>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</si>
  <si>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</si>
  <si>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</si>
  <si>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</si>
  <si>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</si>
  <si>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</si>
  <si>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</si>
  <si>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</si>
  <si>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</si>
  <si>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</si>
  <si>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</si>
  <si>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</si>
  <si>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</si>
  <si>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</si>
  <si>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</si>
  <si>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</si>
  <si>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</si>
  <si>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</si>
  <si>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</si>
  <si>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</si>
  <si>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</si>
  <si>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</si>
  <si>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</si>
  <si>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</si>
  <si>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</si>
  <si>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</si>
  <si>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</si>
  <si>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</si>
  <si>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</si>
  <si>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</si>
  <si>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</si>
  <si>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</si>
  <si>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</si>
  <si>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</si>
  <si>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</si>
  <si>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</si>
  <si>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</si>
  <si>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</si>
  <si>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</si>
  <si>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</si>
  <si>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</si>
  <si>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</si>
  <si>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</si>
  <si>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</si>
  <si>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</si>
  <si>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</si>
  <si>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</si>
  <si>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</si>
  <si>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</si>
  <si>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</si>
  <si>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</si>
  <si>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</si>
  <si>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</si>
  <si>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</si>
  <si>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</si>
  <si>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</si>
  <si>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</si>
  <si>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</si>
  <si>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</si>
  <si>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</si>
  <si>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</si>
  <si>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</si>
  <si>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</si>
  <si>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</si>
  <si>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</si>
  <si>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</si>
  <si>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</si>
  <si>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</si>
  <si>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</si>
  <si>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</si>
  <si>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</si>
  <si>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</si>
  <si>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</si>
  <si>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</si>
  <si>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</si>
  <si>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</si>
  <si>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</si>
  <si>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</si>
  <si>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</si>
  <si>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</si>
  <si>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</si>
  <si>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</si>
  <si>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</si>
  <si>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</si>
  <si>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</si>
  <si>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</si>
  <si>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</si>
  <si>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</si>
  <si>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</si>
  <si>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</si>
  <si>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</si>
  <si>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</si>
  <si>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</si>
  <si>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</si>
  <si>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</si>
  <si>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</si>
  <si>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</si>
  <si>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</si>
  <si>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</si>
  <si>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</si>
  <si>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</si>
  <si>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</si>
  <si>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</si>
  <si>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</si>
  <si>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</si>
  <si>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</si>
  <si>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</si>
  <si>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</si>
  <si>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</si>
  <si>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</si>
  <si>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</si>
  <si>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</si>
  <si>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</si>
  <si>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</si>
  <si>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</si>
  <si>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</si>
  <si>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</si>
  <si>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</si>
  <si>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</si>
  <si>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</si>
  <si>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</si>
  <si>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</si>
  <si>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</si>
  <si>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</si>
  <si>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</si>
  <si>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</si>
  <si>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</si>
  <si>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</si>
  <si>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</si>
  <si>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</si>
  <si>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</si>
  <si>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</si>
  <si>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</si>
  <si>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</si>
  <si>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</si>
  <si>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</si>
  <si>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</si>
  <si>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</si>
  <si>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</si>
  <si>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</si>
  <si>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</si>
  <si>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</si>
  <si>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</si>
  <si>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</si>
  <si>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</si>
  <si>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</si>
  <si>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</si>
  <si>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</si>
  <si>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</si>
  <si>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</si>
  <si>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</si>
  <si>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</si>
  <si>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</si>
  <si>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</si>
  <si>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</si>
  <si>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</si>
  <si>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</si>
  <si>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</si>
  <si>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</si>
  <si>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</si>
  <si>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</si>
  <si>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</si>
  <si>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</si>
  <si>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</si>
  <si>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</si>
  <si>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</si>
  <si>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</si>
  <si>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</si>
  <si>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</si>
  <si>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</si>
  <si>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</si>
  <si>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</si>
  <si>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</si>
  <si>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</si>
  <si>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</si>
  <si>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</si>
  <si>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</si>
  <si>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</si>
  <si>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</si>
  <si>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</si>
  <si>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</si>
  <si>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</si>
  <si>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</si>
  <si>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</si>
  <si>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</si>
  <si>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</si>
  <si>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</si>
  <si>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</si>
  <si>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</si>
  <si>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</si>
  <si>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</si>
  <si>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</si>
  <si>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</si>
  <si>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</si>
  <si>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</si>
  <si>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</si>
  <si>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</si>
  <si>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</si>
  <si>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</si>
  <si>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</si>
  <si>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</si>
  <si>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</si>
  <si>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</si>
  <si>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</si>
  <si>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</si>
  <si>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</si>
  <si>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</si>
  <si>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</si>
  <si>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</si>
  <si>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</si>
  <si>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</si>
  <si>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</si>
  <si>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</si>
  <si>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</si>
  <si>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</si>
  <si>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</si>
  <si>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</si>
  <si>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</si>
  <si>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</si>
  <si>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</si>
  <si>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</si>
  <si>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</si>
  <si>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</si>
  <si>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</si>
  <si>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</si>
  <si>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</si>
  <si>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</si>
  <si>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</si>
  <si>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</si>
  <si>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</si>
  <si>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</si>
  <si>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</si>
  <si>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</si>
  <si>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</si>
  <si>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</si>
  <si>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</si>
  <si>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</si>
  <si>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</si>
  <si>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</si>
  <si>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</si>
  <si>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</si>
  <si>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</si>
  <si>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</si>
  <si>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</si>
  <si>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</si>
  <si>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</si>
  <si>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</si>
  <si>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</si>
  <si>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</si>
  <si>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</si>
  <si>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</si>
  <si>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</si>
  <si>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</si>
  <si>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</si>
  <si>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</si>
  <si>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</si>
  <si>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</si>
  <si>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</si>
  <si>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</si>
  <si>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</si>
  <si>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</si>
  <si>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</si>
  <si>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</si>
  <si>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</si>
  <si>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</si>
  <si>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</si>
  <si>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</si>
  <si>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</si>
  <si>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</si>
  <si>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</si>
  <si>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</si>
  <si>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</si>
  <si>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</si>
  <si>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</si>
  <si>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</si>
  <si>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</si>
  <si>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</si>
  <si>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</si>
  <si>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</si>
  <si>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</si>
  <si>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</si>
  <si>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</si>
  <si>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</si>
  <si>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</si>
  <si>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</si>
  <si>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</si>
  <si>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</si>
  <si>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</si>
  <si>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</si>
  <si>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</si>
  <si>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</si>
  <si>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</si>
  <si>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</si>
  <si>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</si>
  <si>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</si>
  <si>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</si>
  <si>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</si>
  <si>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</si>
  <si>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</si>
  <si>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</si>
  <si>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</si>
  <si>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</si>
  <si>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</si>
  <si>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</si>
  <si>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</si>
  <si>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</si>
  <si>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</si>
  <si>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</si>
  <si>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</si>
  <si>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</si>
  <si>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</si>
  <si>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</si>
  <si>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</si>
  <si>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</si>
  <si>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</si>
  <si>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</si>
  <si>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</si>
  <si>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</si>
  <si>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</si>
  <si>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</si>
  <si>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</si>
  <si>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</si>
  <si>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</si>
  <si>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</si>
  <si>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</si>
  <si>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</si>
  <si>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</si>
  <si>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</si>
  <si>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</si>
  <si>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</si>
  <si>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</si>
  <si>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</si>
  <si>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</si>
  <si>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</si>
  <si>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</si>
  <si>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</si>
  <si>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</si>
  <si>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</si>
  <si>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</si>
  <si>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</si>
  <si>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</si>
  <si>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</si>
  <si>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</si>
  <si>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</si>
  <si>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</si>
  <si>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</si>
  <si>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</si>
  <si>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</si>
  <si>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</si>
  <si>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</si>
  <si>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</si>
  <si>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</si>
  <si>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</si>
  <si>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</si>
  <si>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</si>
  <si>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</si>
  <si>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</si>
  <si>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</si>
  <si>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</si>
  <si>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</si>
  <si>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</si>
  <si>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</si>
  <si>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</si>
  <si>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</si>
  <si>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</si>
  <si>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</si>
  <si>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</si>
  <si>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</si>
  <si>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</si>
  <si>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</si>
  <si>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</si>
  <si>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</si>
  <si>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</si>
  <si>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</si>
  <si>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</si>
  <si>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</si>
  <si>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</si>
  <si>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</si>
  <si>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</si>
  <si>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</si>
  <si>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</si>
  <si>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</si>
  <si>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</si>
  <si>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</si>
  <si>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</si>
  <si>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</si>
  <si>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</si>
  <si>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</si>
  <si>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</si>
  <si>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</si>
  <si>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</si>
  <si>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</si>
  <si>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</si>
  <si>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</si>
  <si>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</si>
  <si>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</si>
  <si>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</si>
  <si>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</si>
  <si>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</si>
  <si>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</si>
  <si>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</si>
  <si>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</si>
  <si>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</si>
  <si>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</si>
  <si>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</si>
  <si>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</si>
  <si>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</si>
  <si>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</si>
  <si>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</si>
  <si>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</si>
  <si>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</si>
  <si>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</si>
  <si>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</si>
  <si>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</si>
  <si>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</si>
  <si>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</si>
  <si>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</si>
  <si>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</si>
  <si>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</si>
  <si>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</si>
  <si>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</si>
  <si>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</si>
  <si>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</si>
  <si>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</si>
  <si>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</si>
  <si>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</si>
  <si>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</si>
  <si>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</si>
  <si>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</si>
  <si>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</si>
  <si>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</si>
  <si>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</si>
  <si>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</si>
  <si>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</si>
  <si>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</si>
  <si>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</si>
  <si>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</si>
  <si>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</si>
  <si>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</si>
  <si>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</si>
  <si>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</si>
  <si>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</si>
  <si>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</si>
  <si>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</si>
  <si>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</si>
  <si>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</si>
  <si>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</si>
  <si>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</si>
  <si>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</si>
  <si>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</si>
  <si>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</si>
  <si>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</si>
  <si>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</si>
  <si>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</si>
  <si>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</si>
  <si>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</si>
  <si>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</si>
  <si>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</si>
  <si>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</si>
  <si>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</si>
  <si>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</si>
  <si>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</si>
  <si>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</si>
  <si>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</si>
  <si>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</si>
  <si>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</si>
  <si>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</si>
  <si>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</si>
  <si>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</si>
  <si>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</si>
  <si>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</si>
  <si>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</si>
  <si>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</si>
  <si>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</si>
  <si>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</si>
  <si>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</si>
  <si>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</si>
  <si>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</si>
  <si>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</si>
  <si>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</si>
  <si>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</si>
  <si>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</si>
  <si>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</si>
  <si>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</si>
  <si>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</si>
  <si>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</si>
  <si>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</si>
  <si>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</si>
  <si>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</si>
  <si>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</si>
  <si>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</si>
  <si>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</si>
  <si>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</si>
  <si>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</si>
  <si>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</si>
  <si>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</si>
  <si>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</si>
  <si>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</si>
  <si>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</si>
  <si>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</si>
  <si>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</si>
  <si>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</si>
  <si>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</si>
  <si>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</si>
  <si>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</si>
  <si>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</si>
  <si>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</si>
  <si>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</si>
  <si>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</si>
  <si>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</si>
  <si>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</si>
  <si>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</si>
  <si>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</si>
  <si>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</si>
  <si>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</si>
  <si>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</si>
  <si>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</si>
  <si>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</si>
  <si>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</si>
  <si>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</si>
  <si>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</si>
  <si>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</si>
  <si>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</si>
  <si>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</si>
  <si>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</si>
  <si>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</si>
  <si>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</si>
  <si>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</si>
  <si>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</si>
  <si>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</si>
  <si>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</si>
  <si>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</si>
  <si>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</si>
  <si>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</si>
  <si>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</si>
  <si>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</si>
  <si>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</si>
  <si>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</si>
  <si>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</si>
  <si>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</si>
  <si>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</si>
  <si>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</si>
  <si>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</si>
  <si>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</si>
  <si>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</si>
  <si>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</si>
  <si>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</si>
  <si>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</si>
  <si>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</si>
  <si>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</si>
  <si>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</si>
  <si>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</si>
  <si>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</si>
  <si>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</si>
  <si>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</si>
  <si>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</si>
  <si>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</si>
  <si>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</si>
  <si>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</si>
  <si>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</si>
  <si>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</si>
  <si>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</si>
  <si>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</si>
  <si>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</si>
  <si>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</si>
  <si>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</si>
  <si>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</si>
  <si>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</si>
  <si>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</si>
  <si>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</si>
  <si>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</si>
  <si>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</si>
  <si>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</si>
  <si>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</si>
  <si>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</si>
  <si>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</si>
  <si>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</si>
  <si>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</si>
  <si>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</si>
  <si>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</si>
  <si>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</si>
  <si>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</si>
  <si>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</si>
  <si>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</si>
  <si>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</si>
  <si>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</si>
  <si>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</si>
  <si>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</si>
  <si>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</si>
  <si>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</si>
  <si>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</si>
  <si>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</si>
  <si>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</si>
  <si>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</si>
  <si>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</si>
  <si>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</si>
  <si>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</si>
  <si>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</si>
  <si>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</si>
  <si>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</si>
  <si>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</si>
  <si>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</si>
  <si>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</si>
  <si>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</si>
  <si>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</si>
  <si>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</si>
  <si>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</si>
  <si>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</si>
  <si>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</si>
  <si>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</si>
  <si>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</si>
  <si>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</si>
  <si>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</si>
  <si>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</si>
  <si>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</si>
  <si>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</si>
  <si>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</si>
  <si>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</si>
  <si>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</si>
  <si>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</si>
  <si>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</si>
  <si>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</si>
  <si>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</si>
  <si>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</si>
  <si>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</si>
  <si>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</si>
  <si>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</si>
  <si>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</si>
  <si>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</si>
  <si>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</si>
  <si>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</si>
  <si>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</si>
  <si>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</si>
  <si>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</si>
  <si>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</si>
  <si>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</si>
  <si>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</si>
  <si>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</si>
  <si>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</si>
  <si>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</si>
  <si>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</si>
  <si>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</si>
  <si>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</si>
  <si>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</si>
  <si>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</si>
  <si>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</si>
  <si>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</si>
  <si>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</si>
  <si>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</si>
  <si>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</si>
  <si>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</si>
  <si>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</si>
  <si>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</si>
  <si>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</si>
  <si>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</si>
  <si>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</si>
  <si>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</si>
  <si>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</si>
  <si>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</si>
  <si>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</si>
  <si>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</si>
  <si>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</si>
  <si>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</si>
  <si>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</si>
  <si>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</si>
  <si>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</si>
  <si>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</si>
  <si>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</si>
  <si>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</si>
  <si>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</si>
  <si>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</si>
  <si>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</si>
  <si>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</si>
  <si>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</si>
  <si>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</si>
  <si>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</si>
  <si>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</si>
  <si>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</si>
  <si>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</si>
  <si>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</si>
  <si>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</si>
  <si>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</si>
  <si>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</si>
  <si>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</si>
  <si>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</si>
  <si>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</si>
  <si>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</si>
  <si>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</si>
  <si>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</si>
  <si>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</si>
  <si>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</si>
  <si>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</si>
  <si>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</si>
  <si>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</si>
  <si>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</si>
  <si>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</si>
  <si>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</si>
  <si>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</si>
  <si>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</si>
  <si>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</si>
  <si>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</si>
  <si>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</si>
  <si>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</si>
  <si>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</si>
  <si>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</si>
  <si>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</si>
  <si>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</si>
  <si>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</si>
  <si>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</si>
  <si>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</si>
  <si>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</si>
  <si>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</si>
  <si>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</si>
  <si>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</si>
  <si>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</si>
  <si>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</si>
  <si>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</si>
  <si>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</si>
  <si>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</si>
  <si>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</si>
  <si>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</si>
  <si>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</si>
  <si>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</si>
  <si>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</si>
  <si>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</si>
  <si>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</si>
  <si>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</si>
  <si>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</si>
  <si>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</si>
  <si>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</si>
  <si>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</si>
  <si>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</si>
  <si>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</si>
  <si>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</si>
  <si>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</si>
  <si>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</si>
  <si>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</si>
  <si>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</si>
  <si>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</si>
  <si>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</si>
  <si>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</si>
  <si>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</si>
  <si>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</si>
  <si>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</si>
  <si>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</si>
  <si>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</si>
  <si>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</si>
  <si>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</si>
  <si>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</si>
  <si>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</si>
  <si>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</si>
  <si>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</si>
  <si>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</si>
  <si>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</si>
  <si>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</si>
  <si>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</si>
  <si>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</si>
  <si>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</si>
  <si>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</si>
  <si>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</si>
  <si>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</si>
  <si>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</si>
  <si>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</si>
  <si>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</si>
  <si>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</si>
  <si>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</si>
  <si>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</si>
  <si>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</si>
  <si>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</si>
  <si>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</si>
  <si>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</si>
  <si>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</si>
  <si>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</si>
  <si>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</si>
  <si>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</si>
  <si>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</si>
  <si>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</si>
  <si>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</si>
  <si>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</si>
  <si>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</si>
  <si>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</si>
  <si>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</si>
  <si>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</si>
  <si>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</si>
  <si>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</si>
  <si>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</si>
  <si>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</si>
  <si>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</si>
  <si>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</si>
  <si>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</si>
  <si>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</si>
  <si>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</si>
  <si>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</si>
  <si>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</si>
  <si>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</si>
  <si>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</si>
  <si>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</si>
  <si>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</si>
  <si>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</si>
  <si>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</si>
  <si>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</si>
  <si>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</si>
  <si>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</si>
  <si>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</si>
  <si>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</si>
  <si>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</si>
  <si>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</si>
  <si>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</si>
  <si>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</si>
  <si>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</si>
  <si>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</si>
  <si>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</si>
  <si>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</si>
  <si>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</si>
  <si>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</si>
  <si>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</si>
  <si>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</si>
  <si>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</si>
  <si>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</si>
  <si>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</si>
  <si>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</si>
  <si>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</si>
  <si>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</si>
  <si>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</si>
  <si>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</si>
  <si>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</si>
  <si>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</si>
  <si>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</si>
  <si>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</si>
  <si>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</si>
  <si>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</si>
  <si>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</si>
  <si>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</si>
  <si>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</si>
  <si>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</si>
  <si>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</si>
  <si>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</si>
  <si>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</si>
  <si>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</si>
  <si>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</si>
  <si>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</si>
  <si>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</si>
  <si>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</si>
  <si>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</si>
  <si>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</si>
  <si>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</si>
  <si>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</si>
  <si>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</si>
  <si>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</si>
  <si>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</si>
  <si>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</si>
  <si>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</si>
  <si>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</si>
  <si>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</si>
  <si>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</si>
  <si>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</si>
  <si>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</si>
  <si>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</si>
  <si>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</si>
  <si>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</si>
  <si>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</si>
  <si>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</si>
  <si>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</si>
  <si>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</si>
  <si>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</si>
  <si>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</si>
  <si>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</si>
  <si>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</si>
  <si>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</si>
  <si>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</si>
  <si>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</si>
  <si>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</si>
  <si>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</si>
  <si>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</si>
  <si>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</si>
  <si>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</si>
  <si>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</si>
  <si>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</si>
  <si>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</si>
  <si>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</si>
  <si>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</si>
  <si>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</si>
  <si>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</si>
  <si>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</si>
  <si>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</si>
  <si>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</si>
  <si>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</si>
  <si>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</si>
  <si>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</si>
  <si>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</si>
  <si>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</si>
  <si>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</si>
  <si>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</si>
  <si>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</si>
  <si>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</si>
  <si>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</si>
  <si>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</si>
  <si>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</si>
  <si>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</si>
  <si>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</si>
  <si>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</si>
  <si>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</si>
  <si>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</si>
  <si>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</si>
  <si>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</si>
  <si>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</si>
  <si>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</si>
  <si>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</si>
  <si>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</si>
  <si>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</si>
  <si>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</si>
  <si>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</si>
  <si>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</si>
  <si>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</si>
  <si>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</si>
  <si>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</si>
  <si>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</si>
  <si>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</si>
  <si>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</si>
  <si>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</si>
  <si>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</si>
  <si>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</si>
  <si>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</si>
  <si>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</si>
  <si>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</si>
  <si>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</si>
  <si>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</si>
  <si>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</si>
  <si>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</si>
  <si>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</si>
  <si>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</si>
  <si>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</si>
  <si>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</si>
  <si>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</si>
  <si>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</si>
  <si>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</si>
  <si>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</si>
  <si>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</si>
  <si>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</si>
  <si>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</si>
  <si>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</si>
  <si>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</si>
  <si>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</si>
  <si>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</si>
  <si>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</si>
  <si>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</si>
  <si>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</si>
  <si>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</si>
  <si>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</si>
  <si>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</si>
  <si>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</si>
  <si>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</si>
  <si>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</si>
  <si>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</si>
  <si>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</si>
  <si>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</si>
  <si>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</si>
  <si>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</si>
  <si>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</si>
  <si>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</si>
  <si>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</si>
  <si>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</si>
  <si>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</si>
  <si>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</si>
  <si>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</si>
  <si>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</si>
  <si>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</si>
  <si>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</si>
  <si>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</si>
  <si>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</si>
  <si>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</si>
  <si>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</si>
  <si>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</si>
  <si>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</si>
  <si>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</si>
  <si>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</si>
  <si>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</si>
  <si>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</si>
  <si>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</si>
  <si>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</si>
  <si>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</si>
  <si>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</si>
  <si>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</si>
  <si>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</si>
  <si>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</si>
  <si>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</si>
  <si>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</si>
  <si>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</si>
  <si>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</si>
  <si>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</si>
  <si>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</si>
  <si>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</si>
  <si>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</si>
  <si>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</si>
  <si>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</si>
  <si>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</si>
  <si>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</si>
  <si>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</si>
  <si>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</si>
  <si>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</si>
  <si>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</si>
  <si>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</si>
  <si>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</si>
  <si>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</si>
  <si>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</si>
  <si>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</si>
  <si>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</si>
  <si>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</si>
  <si>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</si>
  <si>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</si>
  <si>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</si>
  <si>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</si>
  <si>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</si>
  <si>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</si>
  <si>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</si>
  <si>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</si>
  <si>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</si>
  <si>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</si>
  <si>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</si>
  <si>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</si>
  <si>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</si>
  <si>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</si>
  <si>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</si>
  <si>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</si>
  <si>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</si>
  <si>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</si>
  <si>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</si>
  <si>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</si>
  <si>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</si>
  <si>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</si>
  <si>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</si>
  <si>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</si>
  <si>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</si>
  <si>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</si>
  <si>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</si>
  <si>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</si>
  <si>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</si>
  <si>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</si>
  <si>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</si>
  <si>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</si>
  <si>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</si>
  <si>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</si>
  <si>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</si>
  <si>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</si>
  <si>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</si>
  <si>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</si>
  <si>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</si>
  <si>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</si>
  <si>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</si>
  <si>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</si>
  <si>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</si>
  <si>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</si>
  <si>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</si>
  <si>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</si>
  <si>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</si>
  <si>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</si>
  <si>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</si>
  <si>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</si>
  <si>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</si>
  <si>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</si>
  <si>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</si>
  <si>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</si>
  <si>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</si>
  <si>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</si>
  <si>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</si>
  <si>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</si>
  <si>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</si>
  <si>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</si>
  <si>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</si>
  <si>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</si>
  <si>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</si>
  <si>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</si>
  <si>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</si>
  <si>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</si>
  <si>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</si>
  <si>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</si>
  <si>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</si>
  <si>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</si>
  <si>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</si>
  <si>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</si>
  <si>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</si>
  <si>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</si>
  <si>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</si>
  <si>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</si>
  <si>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</si>
  <si>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</si>
  <si>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</si>
  <si>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</si>
  <si>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</si>
  <si>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</si>
  <si>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</si>
  <si>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</si>
  <si>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</si>
  <si>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</si>
  <si>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</si>
  <si>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</si>
  <si>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</si>
  <si>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</si>
  <si>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</si>
  <si>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</si>
  <si>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</si>
  <si>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</si>
  <si>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</si>
  <si>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</si>
  <si>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</si>
  <si>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</si>
  <si>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</si>
  <si>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</si>
  <si>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</si>
  <si>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</si>
  <si>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</si>
  <si>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</si>
  <si>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</si>
  <si>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</si>
  <si>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</si>
  <si>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</si>
  <si>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</si>
  <si>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</si>
  <si>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</si>
  <si>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</si>
  <si>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</si>
  <si>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</si>
  <si>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</si>
  <si>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</si>
  <si>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</si>
  <si>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</si>
  <si>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</si>
  <si>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</si>
  <si>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</si>
  <si>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</si>
  <si>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</si>
  <si>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</si>
  <si>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</si>
  <si>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</si>
  <si>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</si>
  <si>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</si>
  <si>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</si>
  <si>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</si>
  <si>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</si>
  <si>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</si>
  <si>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</si>
  <si>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</si>
  <si>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</si>
  <si>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</si>
  <si>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</si>
  <si>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</si>
  <si>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</si>
  <si>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</si>
  <si>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</si>
  <si>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</si>
  <si>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</si>
  <si>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</si>
  <si>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</si>
  <si>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</si>
  <si>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</si>
  <si>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</si>
  <si>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</si>
  <si>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</si>
  <si>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</si>
  <si>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</si>
  <si>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</si>
  <si>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</si>
  <si>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</si>
  <si>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</si>
  <si>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</si>
  <si>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</si>
  <si>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</si>
  <si>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</si>
  <si>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</si>
  <si>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</si>
  <si>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</si>
  <si>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</si>
  <si>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</si>
  <si>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</si>
  <si>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</si>
  <si>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</si>
  <si>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</si>
  <si>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</si>
  <si>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</si>
  <si>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</si>
  <si>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</si>
  <si>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</si>
  <si>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</si>
  <si>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</si>
  <si>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</si>
  <si>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</si>
  <si>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</si>
  <si>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</si>
  <si>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</si>
  <si>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</si>
  <si>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</si>
  <si>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</si>
  <si>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</si>
  <si>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</si>
  <si>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</si>
  <si>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</si>
  <si>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</si>
  <si>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</si>
  <si>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</si>
  <si>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</si>
  <si>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</si>
  <si>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</si>
  <si>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</si>
  <si>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</si>
  <si>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</si>
  <si>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</si>
  <si>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</si>
  <si>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</si>
  <si>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</si>
  <si>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</si>
  <si>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</si>
  <si>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</si>
  <si>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</si>
  <si>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</si>
  <si>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</si>
  <si>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</si>
  <si>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</si>
  <si>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</si>
  <si>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</si>
  <si>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</si>
  <si>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</si>
  <si>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</si>
  <si>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</si>
  <si>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</si>
  <si>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</si>
  <si>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</si>
  <si>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</si>
  <si>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</si>
  <si>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</si>
  <si>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</si>
  <si>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</si>
  <si>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</si>
  <si>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</si>
  <si>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</si>
  <si>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</si>
  <si>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</si>
  <si>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</si>
  <si>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</si>
  <si>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</si>
  <si>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</si>
  <si>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</si>
  <si>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</si>
  <si>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</si>
  <si>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</si>
  <si>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</si>
  <si>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</si>
  <si>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</si>
  <si>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</si>
  <si>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</si>
  <si>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</si>
  <si>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</si>
  <si>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</si>
  <si>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</si>
  <si>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</si>
  <si>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</si>
  <si>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</si>
  <si>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</si>
  <si>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</si>
  <si>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</si>
  <si>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</si>
  <si>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</si>
  <si>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</si>
  <si>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</si>
  <si>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</si>
  <si>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</si>
  <si>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</si>
  <si>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</si>
  <si>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</si>
  <si>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</si>
  <si>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</si>
  <si>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</si>
  <si>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</si>
  <si>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</si>
  <si>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</si>
  <si>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</si>
  <si>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</si>
  <si>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</si>
  <si>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</si>
  <si>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</si>
  <si>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</si>
  <si>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</si>
  <si>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</si>
  <si>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</si>
  <si>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</si>
  <si>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</si>
  <si>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</si>
  <si>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</si>
  <si>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</si>
  <si>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</si>
  <si>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</si>
  <si>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</si>
  <si>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</si>
  <si>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</si>
  <si>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</si>
  <si>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</si>
  <si>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</si>
  <si>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</si>
  <si>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</si>
  <si>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</si>
  <si>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</si>
  <si>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</si>
  <si>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</si>
  <si>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</si>
  <si>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</si>
  <si>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</si>
  <si>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</si>
  <si>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</si>
  <si>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</si>
  <si>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</si>
  <si>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</si>
  <si>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</si>
  <si>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</si>
  <si>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</si>
  <si>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</si>
  <si>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</si>
  <si>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</si>
  <si>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</si>
  <si>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</si>
  <si>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</si>
  <si>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</si>
  <si>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</si>
  <si>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</si>
  <si>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</si>
  <si>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</si>
  <si>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</si>
  <si>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</si>
  <si>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</si>
  <si>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</si>
  <si>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</si>
  <si>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</si>
  <si>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</si>
  <si>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</si>
  <si>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</si>
  <si>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</si>
  <si>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</si>
  <si>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</si>
  <si>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</si>
  <si>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</si>
  <si>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</si>
  <si>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</si>
  <si>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</si>
  <si>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</si>
  <si>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</si>
  <si>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</si>
  <si>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</si>
  <si>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</si>
  <si>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</si>
  <si>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</si>
  <si>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</si>
  <si>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</si>
  <si>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</si>
  <si>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</si>
  <si>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</si>
  <si>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</si>
  <si>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</si>
  <si>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</si>
  <si>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</si>
  <si>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</si>
  <si>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</si>
  <si>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</si>
  <si>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</si>
  <si>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</si>
  <si>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</si>
  <si>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</si>
  <si>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</si>
  <si>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</si>
  <si>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</si>
  <si>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</si>
  <si>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</si>
  <si>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</si>
  <si>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</si>
  <si>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</si>
  <si>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</si>
  <si>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</si>
  <si>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</si>
  <si>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</si>
  <si>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</si>
  <si>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</si>
  <si>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</si>
  <si>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</si>
  <si>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</si>
  <si>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</si>
  <si>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</si>
  <si>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</si>
  <si>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</si>
  <si>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</si>
  <si>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</si>
  <si>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</si>
  <si>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</si>
  <si>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</si>
  <si>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</si>
  <si>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</si>
  <si>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</si>
  <si>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</si>
  <si>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</si>
  <si>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</si>
  <si>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</si>
  <si>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</si>
  <si>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</si>
  <si>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</si>
  <si>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</si>
  <si>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</si>
  <si>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</si>
  <si>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</si>
  <si>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</si>
  <si>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</si>
  <si>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</si>
  <si>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</si>
  <si>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</si>
  <si>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</si>
  <si>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</si>
  <si>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</si>
  <si>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</si>
  <si>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</si>
  <si>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</si>
  <si>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</si>
  <si>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</si>
  <si>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</si>
  <si>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</si>
  <si>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</si>
  <si>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</si>
  <si>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</si>
  <si>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</si>
  <si>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</si>
  <si>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</si>
  <si>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</si>
  <si>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</si>
  <si>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</si>
  <si>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</si>
  <si>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</si>
  <si>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</si>
  <si>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</si>
  <si>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</si>
  <si>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</si>
  <si>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</si>
  <si>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</si>
  <si>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</si>
  <si>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</si>
  <si>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</si>
  <si>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</si>
  <si>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</si>
  <si>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</si>
  <si>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</si>
  <si>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</si>
  <si>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</si>
  <si>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</si>
  <si>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</si>
  <si>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</si>
  <si>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</si>
  <si>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</si>
  <si>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</si>
  <si>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</si>
  <si>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</si>
  <si>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</si>
  <si>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</si>
  <si>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</si>
  <si>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</si>
  <si>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</si>
  <si>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</si>
  <si>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</si>
  <si>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</si>
  <si>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</si>
  <si>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</si>
  <si>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</si>
  <si>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</si>
  <si>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</si>
  <si>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</si>
  <si>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</si>
  <si>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</si>
  <si>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</si>
  <si>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</si>
  <si>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</si>
  <si>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</si>
  <si>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</si>
  <si>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</si>
  <si>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</si>
  <si>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</si>
  <si>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</si>
  <si>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</si>
  <si>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</si>
  <si>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</si>
  <si>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</si>
  <si>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</si>
  <si>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</si>
  <si>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</si>
  <si>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</si>
  <si>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</si>
  <si>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</si>
  <si>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</si>
  <si>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</si>
  <si>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</si>
  <si>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</si>
  <si>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</si>
  <si>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</si>
  <si>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</si>
  <si>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</si>
  <si>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</si>
  <si>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</si>
  <si>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</si>
  <si>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</si>
  <si>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</si>
  <si>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</si>
  <si>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</si>
  <si>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</si>
  <si>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</si>
  <si>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</si>
  <si>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</si>
  <si>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</si>
  <si>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</si>
  <si>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</si>
  <si>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</si>
  <si>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</si>
  <si>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</si>
  <si>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</si>
  <si>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</si>
  <si>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</si>
  <si>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</si>
  <si>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</si>
  <si>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</si>
  <si>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</si>
  <si>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</si>
  <si>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</si>
  <si>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</si>
  <si>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</si>
  <si>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</si>
  <si>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</si>
  <si>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</si>
  <si>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</si>
  <si>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</si>
  <si>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</si>
  <si>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</si>
  <si>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</si>
  <si>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</si>
  <si>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</si>
  <si>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</si>
  <si>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</si>
  <si>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</si>
  <si>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</si>
  <si>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</si>
  <si>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</si>
  <si>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</si>
  <si>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</si>
  <si>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</si>
  <si>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</si>
  <si>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</si>
  <si>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</si>
  <si>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</si>
  <si>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</si>
  <si>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</si>
  <si>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</si>
  <si>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</si>
  <si>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</si>
  <si>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</si>
  <si>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</si>
  <si>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</si>
  <si>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</si>
  <si>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</si>
  <si>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</si>
  <si>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</si>
  <si>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</si>
  <si>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</si>
  <si>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</si>
  <si>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</si>
  <si>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</si>
  <si>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</si>
  <si>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</si>
  <si>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</si>
  <si>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</si>
  <si>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</si>
  <si>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</si>
  <si>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</si>
  <si>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</si>
  <si>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</si>
  <si>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</si>
  <si>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</si>
  <si>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</si>
  <si>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</si>
  <si>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</si>
  <si>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</si>
  <si>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</si>
  <si>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</si>
  <si>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</si>
  <si>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</si>
  <si>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</si>
  <si>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</si>
  <si>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</si>
  <si>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</si>
  <si>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</si>
  <si>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</si>
  <si>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</si>
  <si>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</si>
  <si>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</si>
  <si>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</si>
  <si>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</si>
  <si>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</si>
  <si>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</si>
  <si>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</si>
  <si>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</si>
  <si>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</si>
  <si>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</si>
  <si>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</si>
  <si>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</si>
  <si>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</si>
  <si>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</si>
  <si>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</si>
  <si>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</si>
  <si>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</si>
  <si>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</si>
  <si>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</si>
  <si>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</si>
  <si>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</si>
  <si>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</si>
  <si>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</si>
  <si>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</si>
  <si>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</si>
  <si>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</si>
  <si>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</si>
  <si>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</si>
  <si>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</si>
  <si>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</si>
  <si>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</si>
  <si>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</si>
  <si>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</si>
  <si>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</si>
  <si>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</si>
  <si>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</si>
  <si>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</si>
  <si>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</si>
  <si>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</si>
  <si>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</si>
  <si>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</si>
  <si>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</si>
  <si>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</si>
  <si>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</si>
  <si>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</si>
  <si>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</si>
  <si>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</si>
  <si>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</si>
  <si>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</si>
  <si>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</si>
  <si>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</si>
  <si>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</si>
  <si>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</si>
  <si>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</si>
  <si>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</si>
  <si>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</si>
  <si>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</si>
  <si>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</si>
  <si>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</si>
  <si>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</si>
  <si>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</si>
  <si>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</si>
  <si>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</si>
  <si>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</si>
  <si>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</si>
  <si>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</si>
  <si>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</si>
  <si>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</si>
  <si>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</si>
  <si>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</si>
  <si>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</si>
  <si>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</si>
  <si>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</si>
  <si>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</si>
  <si>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</si>
  <si>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</si>
  <si>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</si>
  <si>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</si>
  <si>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</si>
  <si>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</si>
  <si>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</si>
  <si>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</si>
  <si>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</si>
  <si>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</si>
  <si>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</si>
  <si>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</si>
  <si>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</si>
  <si>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</si>
  <si>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</si>
  <si>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</si>
  <si>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</si>
  <si>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</si>
  <si>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</si>
  <si>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</si>
  <si>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</si>
  <si>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</si>
  <si>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</si>
  <si>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</si>
  <si>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</si>
  <si>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</si>
  <si>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</si>
  <si>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</si>
  <si>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</si>
  <si>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</si>
  <si>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</si>
  <si>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</si>
  <si>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</si>
  <si>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</si>
  <si>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</si>
  <si>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</si>
  <si>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</si>
  <si>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</si>
  <si>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</si>
  <si>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</si>
  <si>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</si>
  <si>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</si>
  <si>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</si>
  <si>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</si>
  <si>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</si>
  <si>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</si>
  <si>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</si>
  <si>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</si>
  <si>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</si>
  <si>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</si>
  <si>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</si>
  <si>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</si>
  <si>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</si>
  <si>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</si>
  <si>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</si>
  <si>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</si>
  <si>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</si>
  <si>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</si>
  <si>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</si>
  <si>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</si>
  <si>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</si>
  <si>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</si>
  <si>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</si>
  <si>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</si>
  <si>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</si>
  <si>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</si>
  <si>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</si>
  <si>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</si>
  <si>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</si>
  <si>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</si>
  <si>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</si>
  <si>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</si>
  <si>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</si>
  <si>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</si>
  <si>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</si>
  <si>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</si>
  <si>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</si>
  <si>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</si>
  <si>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</si>
  <si>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</si>
  <si>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</si>
  <si>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</si>
  <si>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</si>
  <si>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</si>
  <si>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</si>
  <si>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</si>
  <si>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</si>
  <si>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</si>
  <si>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</si>
  <si>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</si>
  <si>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</si>
  <si>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</si>
  <si>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</si>
  <si>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</si>
  <si>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</si>
  <si>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</si>
  <si>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</si>
  <si>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</si>
  <si>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</si>
  <si>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</si>
  <si>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</si>
  <si>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</si>
  <si>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</si>
  <si>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</si>
  <si>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</si>
  <si>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</si>
  <si>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</si>
  <si>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</si>
  <si>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</si>
  <si>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</si>
  <si>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</si>
  <si>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</si>
  <si>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</si>
  <si>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</si>
  <si>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</si>
  <si>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</si>
  <si>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</si>
  <si>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</si>
  <si>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</si>
  <si>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</si>
  <si>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</si>
  <si>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</si>
  <si>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</si>
  <si>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</si>
  <si>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</si>
  <si>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</si>
  <si>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</si>
  <si>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</si>
  <si>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</si>
  <si>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</si>
  <si>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</si>
  <si>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</si>
  <si>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</si>
  <si>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</si>
  <si>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</si>
  <si>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</si>
  <si>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</si>
  <si>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</si>
  <si>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</si>
  <si>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</si>
  <si>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</si>
  <si>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</si>
  <si>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</si>
  <si>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</si>
  <si>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</si>
  <si>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</si>
  <si>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</si>
  <si>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</si>
  <si>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</si>
  <si>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</si>
  <si>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</si>
  <si>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</si>
  <si>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</si>
  <si>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</si>
  <si>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</si>
  <si>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</si>
  <si>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</si>
  <si>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</si>
  <si>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</si>
  <si>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</si>
  <si>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</si>
  <si>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</si>
  <si>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</si>
  <si>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</si>
  <si>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</si>
  <si>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</si>
  <si>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</si>
  <si>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</si>
  <si>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</si>
  <si>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</si>
  <si>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</si>
  <si>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</si>
  <si>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</si>
  <si>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</si>
  <si>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</si>
  <si>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</si>
  <si>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</si>
  <si>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</si>
  <si>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</si>
  <si>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</si>
  <si>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</si>
  <si>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</si>
  <si>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</si>
  <si>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</si>
  <si>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</si>
  <si>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</si>
  <si>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</si>
  <si>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</si>
  <si>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</si>
  <si>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</si>
  <si>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</si>
  <si>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</si>
  <si>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</si>
  <si>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</si>
  <si>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</si>
  <si>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</si>
  <si>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</si>
  <si>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</si>
  <si>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</si>
  <si>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</si>
  <si>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</si>
  <si>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</si>
  <si>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</si>
  <si>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</si>
  <si>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</si>
  <si>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</si>
  <si>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</si>
  <si>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</si>
  <si>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</si>
  <si>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</si>
  <si>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</si>
  <si>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</si>
  <si>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</si>
  <si>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</si>
  <si>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</si>
  <si>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</si>
  <si>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</si>
  <si>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</si>
  <si>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</si>
  <si>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</si>
  <si>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</si>
  <si>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</si>
  <si>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</si>
  <si>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</si>
  <si>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</si>
  <si>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</si>
  <si>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</si>
  <si>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</si>
  <si>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</si>
  <si>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</si>
  <si>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</si>
  <si>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</si>
  <si>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</si>
  <si>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</si>
  <si>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</si>
  <si>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</si>
  <si>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</si>
  <si>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</si>
  <si>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</si>
  <si>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</si>
  <si>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</si>
  <si>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</si>
  <si>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</si>
  <si>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</si>
  <si>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</si>
  <si>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</si>
  <si>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</si>
  <si>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</si>
  <si>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</si>
  <si>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</si>
  <si>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</si>
  <si>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</si>
  <si>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</si>
  <si>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</si>
  <si>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</si>
  <si>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</si>
  <si>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</si>
  <si>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</si>
  <si>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</si>
  <si>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</si>
  <si>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</si>
  <si>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</si>
  <si>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</si>
  <si>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</si>
  <si>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</si>
  <si>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</si>
  <si>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</si>
  <si>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</si>
  <si>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</si>
  <si>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</si>
  <si>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</si>
  <si>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</si>
  <si>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</si>
  <si>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</si>
  <si>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</si>
  <si>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</si>
  <si>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</si>
  <si>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</si>
  <si>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</si>
  <si>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</si>
  <si>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</si>
  <si>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</si>
  <si>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</si>
  <si>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</si>
  <si>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</si>
  <si>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</si>
  <si>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</si>
  <si>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</si>
  <si>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</si>
  <si>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</si>
  <si>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</si>
  <si>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</si>
  <si>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</si>
  <si>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</si>
  <si>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</si>
  <si>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</si>
  <si>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</si>
  <si>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</si>
  <si>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</si>
  <si>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</si>
  <si>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</si>
  <si>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</si>
  <si>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</si>
  <si>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</si>
  <si>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</si>
  <si>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</si>
  <si>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</si>
  <si>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</si>
  <si>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</si>
  <si>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</si>
  <si>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</si>
  <si>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</si>
  <si>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</si>
  <si>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</si>
  <si>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</si>
  <si>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</si>
  <si>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</si>
  <si>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</si>
  <si>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</si>
  <si>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</si>
  <si>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</si>
  <si>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</si>
  <si>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</si>
  <si>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</si>
  <si>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</si>
  <si>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</si>
  <si>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</si>
  <si>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</si>
  <si>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</si>
  <si>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</si>
  <si>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</si>
  <si>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</si>
  <si>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</si>
  <si>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</si>
  <si>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</si>
  <si>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</si>
  <si>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</si>
  <si>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</si>
  <si>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</si>
  <si>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</si>
  <si>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</si>
  <si>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</si>
  <si>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</si>
  <si>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</si>
  <si>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</si>
  <si>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</si>
  <si>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</si>
  <si>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</si>
  <si>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</si>
  <si>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</si>
  <si>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</si>
  <si>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</si>
  <si>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</si>
  <si>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</si>
  <si>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</si>
  <si>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</si>
  <si>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</si>
  <si>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</si>
  <si>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</si>
  <si>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</si>
  <si>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</si>
  <si>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</si>
  <si>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</si>
  <si>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</si>
  <si>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</si>
  <si>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</si>
  <si>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</si>
  <si>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</si>
  <si>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</si>
  <si>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</si>
  <si>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</si>
  <si>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</si>
  <si>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</si>
  <si>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</si>
  <si>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</si>
  <si>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</si>
  <si>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</si>
  <si>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</si>
  <si>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</si>
  <si>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</si>
  <si>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</si>
  <si>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</si>
  <si>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</si>
  <si>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</si>
  <si>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</si>
  <si>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</si>
  <si>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</si>
  <si>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</si>
  <si>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</si>
  <si>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</si>
  <si>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</si>
  <si>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</si>
  <si>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</si>
  <si>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</si>
  <si>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</si>
  <si>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</si>
  <si>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</si>
  <si>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</si>
  <si>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</si>
  <si>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</si>
  <si>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</si>
  <si>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</si>
  <si>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</si>
  <si>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</si>
  <si>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</si>
  <si>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</si>
  <si>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</si>
  <si>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</si>
  <si>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</si>
  <si>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</si>
  <si>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</si>
  <si>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</si>
  <si>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</si>
  <si>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</si>
  <si>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</si>
  <si>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</si>
  <si>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</si>
  <si>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</si>
  <si>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</si>
  <si>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</si>
  <si>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</si>
  <si>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</si>
  <si>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</si>
  <si>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</si>
  <si>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</si>
  <si>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</si>
  <si>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</si>
  <si>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</si>
  <si>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</si>
  <si>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</si>
  <si>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</si>
  <si>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</si>
  <si>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</si>
  <si>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</si>
  <si>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</si>
  <si>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</si>
  <si>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</si>
  <si>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</si>
  <si>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</si>
  <si>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</si>
  <si>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</si>
  <si>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</si>
  <si>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</si>
  <si>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</si>
  <si>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</si>
  <si>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</si>
  <si>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</si>
  <si>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</si>
  <si>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</si>
  <si>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</si>
  <si>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</si>
  <si>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</si>
  <si>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</si>
  <si>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</si>
  <si>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</si>
  <si>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</si>
  <si>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</si>
  <si>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</si>
  <si>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</si>
  <si>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</si>
  <si>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</si>
  <si>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</si>
  <si>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</si>
  <si>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</si>
  <si>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</si>
  <si>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</si>
  <si>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</si>
  <si>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</si>
  <si>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</si>
  <si>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</si>
  <si>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</si>
  <si>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</si>
  <si>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</si>
  <si>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</si>
  <si>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</si>
  <si>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</si>
  <si>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</si>
  <si>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</si>
  <si>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</si>
  <si>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</si>
  <si>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</si>
  <si>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</si>
  <si>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</si>
  <si>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</si>
  <si>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</si>
  <si>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</si>
  <si>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</si>
  <si>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</si>
  <si>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</si>
  <si>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</si>
  <si>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</si>
  <si>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</si>
  <si>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</si>
  <si>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</si>
  <si>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</si>
  <si>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</si>
  <si>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</si>
  <si>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</si>
  <si>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</si>
  <si>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</si>
  <si>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</si>
  <si>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</si>
  <si>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</si>
  <si>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</si>
  <si>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</si>
  <si>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</si>
  <si>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</si>
  <si>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</si>
  <si>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</si>
  <si>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</si>
  <si>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</si>
  <si>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</si>
  <si>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</si>
  <si>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</si>
  <si>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</si>
  <si>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</si>
  <si>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</si>
  <si>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</si>
  <si>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</si>
  <si>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</si>
  <si>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</si>
  <si>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</si>
  <si>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</si>
  <si>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</si>
  <si>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</si>
  <si>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</si>
  <si>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</si>
  <si>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</si>
  <si>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</si>
  <si>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</si>
  <si>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</si>
  <si>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</si>
  <si>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</si>
  <si>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</si>
  <si>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</si>
  <si>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</si>
  <si>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</si>
  <si>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</si>
  <si>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</si>
  <si>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</si>
  <si>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</si>
  <si>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</si>
  <si>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</si>
  <si>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</si>
  <si>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</si>
  <si>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</si>
  <si>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</si>
  <si>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</si>
  <si>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</si>
  <si>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</si>
  <si>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</si>
  <si>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</si>
  <si>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</si>
  <si>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</si>
  <si>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</si>
  <si>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</si>
  <si>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</si>
  <si>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</si>
  <si>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</si>
  <si>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</si>
  <si>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</si>
  <si>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</si>
  <si>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</si>
  <si>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</si>
  <si>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</si>
  <si>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</si>
  <si>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</si>
  <si>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</si>
  <si>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</si>
  <si>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</si>
  <si>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</si>
  <si>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</si>
  <si>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</si>
  <si>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</si>
  <si>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</si>
  <si>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</si>
  <si>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</si>
  <si>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</si>
  <si>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</si>
  <si>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</si>
  <si>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</si>
  <si>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</si>
  <si>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</si>
  <si>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</si>
  <si>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</si>
  <si>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</si>
  <si>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</si>
  <si>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</si>
  <si>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</si>
  <si>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</si>
  <si>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</si>
  <si>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</si>
  <si>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</si>
  <si>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</si>
  <si>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</si>
  <si>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</si>
  <si>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</si>
  <si>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</si>
  <si>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</si>
  <si>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</si>
  <si>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</si>
  <si>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</si>
  <si>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</si>
  <si>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</si>
  <si>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</si>
  <si>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</si>
  <si>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</si>
  <si>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</si>
  <si>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</si>
  <si>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</si>
  <si>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</si>
  <si>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</si>
  <si>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</si>
  <si>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</si>
  <si>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</si>
  <si>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</si>
  <si>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</si>
  <si>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</si>
  <si>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</si>
  <si>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</si>
  <si>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</si>
  <si>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</si>
  <si>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</si>
  <si>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</si>
  <si>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</si>
  <si>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</si>
  <si>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</si>
  <si>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</si>
  <si>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</si>
  <si>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</si>
  <si>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</si>
  <si>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</si>
  <si>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</si>
  <si>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</si>
  <si>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</si>
  <si>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</si>
  <si>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</si>
  <si>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</si>
  <si>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</si>
  <si>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</si>
  <si>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</si>
  <si>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</si>
  <si>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</si>
  <si>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</si>
  <si>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</si>
  <si>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</si>
  <si>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</si>
  <si>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</si>
  <si>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</si>
  <si>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</si>
  <si>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</si>
  <si>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</si>
  <si>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</si>
  <si>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</si>
  <si>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</si>
  <si>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</si>
  <si>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</si>
  <si>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</si>
  <si>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</si>
  <si>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</si>
  <si>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</si>
  <si>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</si>
  <si>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</si>
  <si>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</si>
  <si>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</si>
  <si>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</si>
  <si>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</si>
  <si>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</si>
  <si>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</si>
  <si>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</si>
  <si>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</si>
  <si>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</si>
  <si>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</si>
  <si>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</si>
  <si>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</si>
  <si>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</si>
  <si>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</si>
  <si>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</si>
  <si>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</si>
  <si>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</si>
  <si>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</si>
  <si>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</si>
  <si>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</si>
  <si>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</si>
  <si>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</si>
  <si>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</si>
  <si>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</si>
  <si>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</si>
  <si>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</si>
  <si>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</si>
  <si>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</si>
  <si>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</si>
  <si>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</si>
  <si>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</si>
  <si>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</si>
  <si>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</si>
  <si>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</si>
  <si>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</si>
  <si>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</si>
  <si>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</si>
  <si>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</si>
  <si>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</si>
  <si>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</si>
  <si>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</si>
  <si>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</si>
  <si>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</si>
  <si>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</si>
  <si>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</si>
  <si>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</si>
  <si>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</si>
  <si>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</si>
  <si>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</si>
  <si>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</si>
  <si>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</si>
  <si>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</si>
  <si>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</si>
  <si>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</si>
  <si>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</si>
  <si>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</si>
  <si>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</si>
  <si>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</si>
  <si>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</si>
  <si>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</si>
  <si>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</si>
  <si>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</si>
  <si>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</si>
  <si>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</si>
  <si>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</si>
  <si>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</si>
  <si>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</si>
  <si>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</si>
  <si>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</si>
  <si>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</si>
  <si>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</si>
  <si>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</si>
  <si>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</si>
  <si>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</si>
  <si>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</si>
  <si>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</si>
  <si>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</si>
  <si>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</si>
  <si>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</si>
  <si>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</si>
  <si>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</si>
  <si>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</si>
  <si>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</si>
  <si>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</si>
  <si>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</si>
  <si>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</si>
  <si>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</si>
  <si>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</si>
  <si>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</si>
  <si>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</si>
  <si>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</si>
  <si>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</si>
  <si>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</si>
  <si>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</si>
  <si>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</si>
  <si>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</si>
  <si>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</si>
  <si>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</si>
  <si>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</si>
  <si>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</si>
  <si>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</si>
  <si>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</si>
  <si>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</si>
  <si>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</si>
  <si>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</si>
  <si>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</si>
  <si>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</si>
  <si>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</si>
  <si>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</si>
  <si>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</si>
  <si>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</si>
  <si>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</si>
  <si>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</si>
  <si>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</si>
  <si>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</si>
  <si>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</si>
  <si>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</si>
  <si>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</si>
  <si>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</si>
  <si>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</si>
  <si>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</si>
  <si>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</si>
  <si>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</si>
  <si>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</si>
  <si>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</si>
  <si>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</si>
  <si>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</si>
  <si>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</si>
  <si>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</si>
  <si>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</si>
  <si>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</si>
  <si>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</si>
  <si>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</si>
  <si>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</si>
  <si>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</si>
  <si>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</si>
  <si>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</si>
  <si>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</si>
  <si>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</si>
  <si>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</si>
  <si>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</si>
  <si>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</si>
  <si>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</si>
  <si>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</si>
  <si>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</si>
  <si>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</si>
  <si>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</si>
  <si>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</si>
  <si>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</si>
  <si>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</si>
  <si>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</si>
  <si>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</si>
  <si>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</si>
  <si>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</si>
  <si>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</si>
  <si>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</si>
  <si>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</si>
  <si>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</si>
  <si>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</si>
  <si>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</si>
  <si>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</si>
  <si>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</si>
  <si>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</si>
  <si>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</si>
  <si>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</si>
  <si>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</si>
  <si>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</si>
  <si>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</si>
  <si>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</si>
  <si>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</si>
  <si>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</si>
  <si>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</si>
  <si>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</si>
  <si>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</si>
  <si>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</si>
  <si>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</si>
  <si>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</si>
  <si>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</si>
  <si>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</si>
  <si>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</si>
  <si>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</si>
  <si>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</si>
  <si>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</si>
  <si>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</si>
  <si>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</si>
  <si>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</si>
  <si>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</si>
  <si>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</si>
  <si>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</si>
  <si>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</si>
  <si>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</si>
  <si>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</si>
  <si>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</si>
  <si>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</si>
  <si>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</si>
  <si>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</si>
  <si>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</si>
  <si>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</si>
  <si>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</si>
  <si>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</si>
  <si>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</si>
  <si>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</si>
  <si>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</si>
  <si>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</si>
  <si>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</si>
  <si>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</si>
  <si>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</si>
  <si>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</si>
  <si>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</si>
  <si>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</si>
  <si>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</si>
  <si>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</si>
  <si>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</si>
  <si>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</si>
  <si>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</si>
  <si>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</si>
  <si>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</si>
  <si>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</si>
  <si>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</si>
  <si>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</si>
  <si>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</si>
  <si>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</si>
  <si>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</si>
  <si>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</si>
  <si>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</si>
  <si>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</si>
  <si>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</si>
  <si>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</si>
  <si>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</si>
  <si>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</si>
  <si>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</si>
  <si>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</si>
  <si>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</si>
  <si>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</si>
  <si>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</si>
  <si>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</si>
  <si>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</si>
  <si>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</si>
  <si>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</si>
  <si>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</si>
  <si>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</si>
  <si>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</si>
  <si>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</si>
  <si>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</si>
  <si>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</si>
  <si>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</si>
  <si>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</si>
  <si>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</si>
  <si>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</si>
  <si>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</si>
  <si>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</si>
  <si>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</si>
  <si>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</si>
  <si>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</si>
  <si>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</si>
  <si>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</si>
  <si>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</si>
  <si>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</si>
  <si>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</si>
  <si>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</si>
  <si>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</si>
  <si>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</si>
  <si>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</si>
  <si>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</si>
  <si>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</si>
  <si>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</si>
  <si>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</si>
  <si>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</si>
  <si>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</si>
  <si>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</si>
  <si>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</si>
  <si>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</si>
  <si>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</si>
  <si>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</si>
  <si>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</si>
  <si>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</si>
  <si>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</si>
  <si>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</si>
  <si>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</si>
  <si>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</si>
  <si>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</si>
  <si>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</si>
  <si>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</si>
  <si>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</si>
  <si>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</si>
  <si>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</si>
  <si>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</si>
  <si>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</si>
  <si>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</si>
  <si>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</si>
  <si>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</si>
  <si>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</si>
  <si>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</si>
  <si>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</si>
  <si>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</si>
  <si>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</si>
  <si>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</si>
  <si>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</si>
  <si>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</si>
  <si>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</si>
  <si>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</si>
  <si>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</si>
  <si>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</si>
  <si>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</si>
  <si>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</si>
  <si>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</si>
  <si>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</si>
  <si>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</si>
  <si>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</si>
  <si>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</si>
  <si>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</si>
  <si>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</si>
  <si>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</si>
  <si>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</si>
  <si>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</si>
  <si>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</si>
  <si>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</si>
  <si>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</si>
  <si>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</si>
  <si>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</si>
  <si>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</si>
  <si>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</si>
  <si>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</si>
  <si>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</si>
  <si>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</si>
  <si>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</si>
  <si>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</si>
  <si>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</si>
  <si>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</si>
  <si>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</si>
  <si>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</si>
  <si>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</si>
  <si>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</si>
  <si>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</si>
  <si>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</si>
  <si>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</si>
  <si>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</si>
  <si>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</si>
  <si>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</si>
  <si>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</si>
  <si>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</si>
  <si>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</si>
  <si>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</si>
  <si>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</si>
  <si>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</si>
  <si>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</si>
  <si>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</si>
  <si>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</si>
  <si>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</si>
  <si>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</si>
  <si>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</si>
  <si>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</si>
  <si>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</si>
  <si>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</si>
  <si>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</si>
  <si>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</si>
  <si>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</si>
  <si>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</si>
  <si>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</si>
  <si>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</si>
  <si>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</si>
  <si>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</si>
  <si>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</si>
  <si>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</si>
  <si>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</si>
  <si>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</si>
  <si>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</si>
  <si>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</si>
  <si>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</si>
  <si>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</si>
  <si>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</si>
  <si>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</si>
  <si>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</si>
  <si>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</si>
  <si>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</si>
  <si>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</si>
  <si>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</si>
  <si>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</si>
  <si>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</si>
  <si>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</si>
  <si>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</si>
  <si>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</si>
  <si>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</si>
  <si>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</si>
  <si>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</si>
  <si>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</si>
  <si>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</si>
  <si>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</si>
  <si>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</si>
  <si>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</si>
  <si>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</si>
  <si>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</si>
  <si>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</si>
  <si>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</si>
  <si>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</si>
  <si>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</si>
  <si>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</si>
  <si>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</si>
  <si>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</si>
  <si>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</si>
  <si>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</si>
  <si>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</si>
  <si>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</si>
  <si>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</si>
  <si>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</si>
  <si>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</si>
  <si>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</si>
  <si>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</si>
  <si>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</si>
  <si>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</si>
  <si>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</si>
  <si>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</si>
  <si>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</si>
  <si>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</si>
  <si>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</si>
  <si>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</si>
  <si>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</si>
  <si>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</si>
  <si>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</si>
  <si>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</si>
  <si>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</si>
  <si>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</si>
  <si>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</si>
  <si>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</si>
  <si>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</si>
  <si>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</si>
  <si>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</si>
  <si>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</si>
  <si>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</si>
  <si>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</si>
  <si>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</si>
  <si>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</si>
  <si>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</si>
  <si>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</si>
  <si>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</si>
  <si>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</si>
  <si>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</si>
  <si>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</si>
  <si>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</si>
  <si>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</si>
  <si>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</si>
  <si>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</si>
  <si>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</si>
  <si>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</si>
  <si>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</si>
  <si>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</si>
  <si>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</si>
  <si>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</si>
  <si>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</si>
  <si>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</si>
  <si>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</si>
  <si>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</si>
  <si>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</si>
  <si>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</si>
  <si>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</si>
  <si>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</si>
  <si>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</si>
  <si>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</si>
  <si>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</si>
  <si>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</si>
  <si>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</si>
  <si>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</si>
  <si>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</si>
  <si>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</si>
  <si>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</si>
  <si>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</si>
  <si>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</si>
  <si>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</si>
  <si>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</si>
  <si>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</si>
  <si>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</si>
  <si>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</si>
  <si>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</si>
  <si>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</si>
  <si>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</si>
  <si>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</si>
  <si>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</si>
  <si>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</si>
  <si>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</si>
  <si>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</si>
  <si>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</si>
  <si>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</si>
  <si>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</si>
  <si>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</si>
  <si>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</si>
  <si>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</si>
  <si>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</si>
  <si>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</si>
  <si>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</si>
  <si>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</si>
  <si>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</si>
  <si>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</si>
  <si>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</si>
  <si>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</si>
  <si>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</si>
  <si>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</si>
  <si>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</si>
  <si>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</si>
  <si>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</si>
  <si>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</si>
  <si>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</si>
  <si>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</si>
  <si>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PCM-20251007-00001335</t>
  </si>
  <si>
    <t>Critical</t>
  </si>
  <si>
    <t>1(3G) sites down 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</si>
  <si>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</si>
  <si>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</si>
  <si>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</si>
  <si>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</si>
  <si>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</si>
  <si>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</si>
  <si>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</si>
  <si>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</si>
  <si>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</si>
  <si>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</si>
  <si>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</si>
  <si>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</si>
  <si>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</si>
  <si>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</si>
  <si>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</si>
  <si>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</si>
  <si>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</si>
  <si>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</si>
  <si>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</si>
  <si>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</si>
  <si>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</si>
  <si>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</si>
  <si>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</si>
  <si>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</si>
  <si>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</si>
  <si>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</si>
  <si>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</si>
  <si>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</si>
  <si>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</si>
  <si>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</si>
  <si>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</si>
  <si>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</si>
  <si>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</si>
  <si>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</si>
  <si>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</si>
  <si>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</si>
  <si>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</si>
  <si>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</si>
  <si>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</si>
  <si>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</si>
  <si>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</si>
  <si>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</si>
  <si>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</si>
  <si>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</si>
  <si>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</si>
  <si>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</si>
  <si>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</si>
  <si>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</si>
  <si>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</si>
  <si>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</si>
  <si>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</si>
  <si>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</si>
  <si>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</si>
  <si>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</si>
  <si>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</si>
  <si>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</si>
  <si>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</si>
  <si>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</si>
  <si>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</si>
  <si>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</si>
  <si>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</si>
  <si>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</si>
  <si>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</si>
  <si>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</si>
  <si>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</si>
  <si>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</si>
  <si>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</si>
  <si>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</si>
  <si>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</si>
  <si>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</si>
  <si>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</si>
  <si>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</si>
  <si>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</si>
  <si>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</si>
  <si>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</si>
  <si>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</si>
  <si>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</si>
  <si>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</si>
  <si>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</si>
  <si>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</si>
  <si>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</si>
  <si>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</si>
  <si>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</si>
  <si>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</si>
  <si>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</si>
  <si>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</si>
  <si>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</si>
  <si>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</si>
  <si>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</si>
  <si>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</si>
  <si>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</si>
  <si>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</si>
  <si>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</si>
  <si>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PCM-20251007-00001306</t>
  </si>
  <si>
    <t>scattered sites HAJ0295 &amp; HAJ0072 / EM team at site HAJ0295 2nd Team need 20 min for HAJ0072</t>
  </si>
  <si>
    <t>PCM-20251007-00001367</t>
  </si>
  <si>
    <t>EM team visited the site and found Power not available at site sceco complaint registered , There is no way to approach the site by car and not applicable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</si>
  <si>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</si>
  <si>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</si>
  <si>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</si>
  <si>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</si>
  <si>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</si>
  <si>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</si>
  <si>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PCM-20251007-00001235</t>
  </si>
  <si>
    <t>RT site // at site wait Access</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</si>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</sst>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74" dataDxfId="173" headerRowBorderDxfId="171" tableBorderDxfId="172" totalsRowBorderDxfId="170">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6" totalsRowShown="0" headerRowDxfId="15" dataDxfId="14" headerRowBorderDxfId="12" tableBorderDxfId="13">
  <autoFilter ref="A1:L2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7"/>
  <sheetViews>
    <sheetView workbookViewId="0">
      <selection activeCell="E5" sqref="E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274.64344108795922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14311</v>
      </c>
      <c r="E3" s="149" t="s">
        <v>38967</v>
      </c>
      <c r="F3" s="150">
        <v>45937.536851851852</v>
      </c>
      <c r="G3" s="151">
        <f ca="1">IFERROR(NOW()-F3,"")</f>
        <v>5.5015162033669185E-2</v>
      </c>
      <c r="H3" s="150">
        <v>45937.52921296296</v>
      </c>
      <c r="I3" s="148" t="str">
        <f>IFERROR(VLOOKUP(D3,DB!A:F,6,0),"")</f>
        <v>SCECO</v>
      </c>
      <c r="J3" s="65" t="str">
        <f>IFERROR(VLOOKUP(D3,DB!A:G,7,0),"")</f>
        <v>In progress</v>
      </c>
      <c r="K3" s="152" t="s">
        <v>38968</v>
      </c>
      <c r="L3" s="153" t="str">
        <f>IFERROR(VLOOKUP(D3,DB!A:I,9,0),"")</f>
        <v>Latis</v>
      </c>
    </row>
    <row r="4" spans="1:12" ht="15" customHeight="1">
      <c r="A4" s="147"/>
      <c r="B4" s="148" t="str">
        <f>IFERROR(VLOOKUP(D4,DB!A:K,11,0),"")</f>
        <v/>
      </c>
      <c r="C4" s="148"/>
      <c r="D4" s="148"/>
      <c r="E4" s="149"/>
      <c r="F4" s="150"/>
      <c r="G4" s="151">
        <f ca="1">IFERROR(NOW()-F4,"")</f>
        <v>45937.591867013885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45937.591867013885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45937.591867013885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45937.591867013885</v>
      </c>
      <c r="H7" s="150"/>
      <c r="I7" s="148" t="str">
        <f>IFERROR(VLOOKUP(D7,DB!A:F,6,0),"")</f>
        <v/>
      </c>
      <c r="J7" s="65" t="str">
        <f>IFERROR(VLOOKUP(D7,DB!A:G,7,0),"")</f>
        <v/>
      </c>
      <c r="K7" s="152"/>
      <c r="L7" s="153" t="str">
        <f>IFERROR(VLOOKUP(D7,DB!A:I,9,0),"")</f>
        <v/>
      </c>
    </row>
    <row r="8" spans="1:12" ht="15" customHeight="1">
      <c r="A8" s="147"/>
      <c r="B8" s="148" t="str">
        <f>IFERROR(VLOOKUP(D8,DB!A:K,11,0),"")</f>
        <v/>
      </c>
      <c r="C8" s="148"/>
      <c r="D8" s="152"/>
      <c r="E8" s="149"/>
      <c r="F8" s="150"/>
      <c r="G8" s="151">
        <f ca="1">IFERROR(NOW()-F8,"")</f>
        <v>45937.591867013885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45937.591867013885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45937.591867013885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45937.591867013885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45937.591867013885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45937.591867013885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45937.591867013885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45937.591867013885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45937.591867013885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45937.591867013885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45937.591867013885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45937.591867013885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45937.591867013885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45937.591867013885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45937.591867013885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45937.591867013885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45937.591867013885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45937.591867013885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45937.591867013885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45937.591867013885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45937.591867013885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45937.591867013885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45937.591867013885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45937.591867013885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45937.591867013885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45937.591867013885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45937.591867013885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45937.591867013885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45937.591867013885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45937.591867013885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45937.591867013885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45937.591867013885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45937.591867013885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45937.591867013885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45937.591867013885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45937.591867013885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45937.591867013885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45937.591867013885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45937.591867013885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45937.591867013885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45937.591867013885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45937.591867013885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45937.591867013885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45937.591867013885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45937.591867013885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45937.591867013885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45937.591867013885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45937.591867013885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45937.591867013885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45937.591867013885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45937.591867013885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45937.591867013885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45937.591867013885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45937.591867013885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45937.591867013885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45937.591867013885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45937.591867013885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45937.591867013885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45937.591867013885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45937.591867013885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45937.591867013885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45937.591867013885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45937.591867013885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45937.591867013885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45937.591867013885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45937.591867013885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45937.591867013885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45937.591867013885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45937.591867013885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45937.591867013885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45937.591867013885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45937.591867013885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45937.591867013885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45937.591867013885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45937.591867013885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45937.591867013885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45937.591867013885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45937.591867013885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45937.591867013885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45937.591867013885</v>
      </c>
      <c r="H87" s="150"/>
      <c r="I87" s="148" t="str">
        <f>IFERROR(VLOOKUP(D87,DB!A:F,6,0),"")</f>
        <v/>
      </c>
      <c r="J87" s="65" t="str">
        <f>IFERROR(VLOOKUP(D87,DB!A:G,7,0),"")</f>
        <v/>
      </c>
      <c r="K87" s="152"/>
      <c r="L87" s="153" t="str">
        <f>IFERROR(VLOOKUP(D87,DB!A:I,9,0),"")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38967</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130.86478368055396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112.59202905092388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45937.591867013885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45937.591867013885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45937.591867013885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45937.591867013885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45937.591867013885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45937.591867013885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45937.591867013885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45937.591867013885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45937.591867013885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45937.591867013885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45937.591867013885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45937.591867013885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45937.591867013885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45937.591867013885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45937.591867013885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45937.591867013885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45937.591867013885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45937.591867013885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45937.591867013885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45937.591867013885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45937.591867013885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45937.591867013885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45937.591867013885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45937.591867013885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45937.591867013885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45937.591867013885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45937.591867013885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45937.591867013885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45937.591867013885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45937.591867013885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45937.591867013885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45937.591867013885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45937.591867013885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45937.591867013885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45937.591867013885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45937.591867013885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45937.591867013885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45937.591867013885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45937.591867013885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45937.591867013885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45937.591867013885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45937.591867013885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45937.591867013885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45937.591867013885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45937.591867013885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45937.591867013885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45937.591867013885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45937.591867013885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45937.591867013885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45937.591867013885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45937.591867013885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45937.591867013885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45937.591867013885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45937.591867013885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45937.591867013885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45937.591867013885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45937.591867013885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45937.591867013885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45937.591867013885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45937.591867013885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45937.591867013885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45937.591867013885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45937.591867013885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45937.591867013885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45937.591867013885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45937.591867013885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45937.591867013885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45937.591867013885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45937.591867013885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45937.591867013885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45937.591867013885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45937.591867013885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45937.591867013885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45937.591867013885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45937.591867013885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45937.591867013885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45937.591867013885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45937.591867013885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45937.591867013885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45937.591867013885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45937.591867013885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45937.591867013885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45937.591867013885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45937.591867013885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45937.591867013885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45937.591867013885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45937.591867013885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45937.591867013885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45937.591867013885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45937.591867013885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45937.591867013885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45937.591867013885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45937.591867013885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45937.591867013885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45937.591867013885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45937.591867013885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45937.591867013885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45937.591867013885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45937.591867013885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45937.591867013885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45937.591867013885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45937.591867013885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45937.591867013885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45937.591867013885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45937.591867013885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45937.591867013885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45937.591867013885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45937.591867013885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45937.591867013885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45937.591867013885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45937.591867013885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45937.591867013885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45937.591867013885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45937.591867013885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45937.591867013885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45937.591867013885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45937.591867013885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45937.591867013885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45937.591867013885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45937.591867013885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45937.591867013885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45937.591867013885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45937.591867013885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45937.591867013885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45937.591867013885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45937.591867013885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45937.591867013885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45937.591867013885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45937.591867013885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45937.591867013885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45937.591867013885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45937.591867013885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45937.591867013885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45937.591867013885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45937.591867013885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45937.591867013885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45937.591867013885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45937.591867013885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45937.591867013885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45937.591867013885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45937.591867013885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45937.591867013885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45937.591867013885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45937.591867013885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45937.591867013885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45937.591867013885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45937.591867013885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45937.591867013885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45937.591867013885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45937.591867013885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45937.591867013885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45937.591867013885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45937.591867013885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45937.591867013885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45937.591867013885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45937.591867013885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45937.591867013885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45937.591867013885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45937.591867013885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45937.591867013885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45937.591867013885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45937.591867013885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45937.591867013885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45937.591867013885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45937.591867013885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45937.591867013885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45937.591867013885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45937.591867013885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45937.591867013885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45937.591867013885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45937.591867013885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45937.591867013885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45937.591867013885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45937.591867013885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45937.591867013885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45937.591867013885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45937.591867013885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45937.591867013885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45937.591867013885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45937.591867013885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45937.591867013885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45937.591867013885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45937.591867013885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45937.591867013885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45937.591867013885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45937.591867013885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45937.591867013885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45937.591867013885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45937.591867013885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45937.591867013885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45937.591867013885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45937.591867013885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45937.591867013885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45937.591867013885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45937.591867013885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45937.591867013885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45937.591867013885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45937.591867013885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45937.591867013885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45937.591867013885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45937.591867013885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45937.591867013885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45937.591867013885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45937.591867013885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45937.591867013885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45937.591867013885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45937.591867013885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45937.591867013885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45937.591867013885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45937.591867013885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45937.591867013885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45937.591867013885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45937.591867013885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45937.591867013885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45937.591867013885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45937.591867013885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45937.591867013885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45937.591867013885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45937.591867013885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45937.591867013885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45937.591867013885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45937.591867013885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45937.591867013885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45937.591867013885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45937.591867013885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45937.591867013885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45937.591867013885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45937.591867013885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45937.591867013885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45937.591867013885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45937.591867013885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45937.591867013885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45937.591867013885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45937.591867013885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45937.591867013885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45937.591867013885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45937.591867013885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45937.591867013885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45937.591867013885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45937.591867013885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45937.591867013885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45937.591867013885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45937.591867013885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45937.591867013885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45937.591867013885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45937.591867013885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45937.591867013885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45937.591867013885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45937.591867013885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45937.591867013885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45937.591867013885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45937.591867013885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45937.591867013885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45937.591867013885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45937.591867013885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45937.591867013885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45937.591867013885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45937.591867013885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45937.591867013885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45937.591867013885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45937.591867013885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45937.591867013885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45937.591867013885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45937.591867013885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45937.591867013885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45937.591867013885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45937.591867013885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45937.591867013885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45937.591867013885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45937.591867013885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45937.591867013885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45937.591867013885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45937.591867013885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45937.591867013885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45937.591867013885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45937.591867013885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45937.591867013885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45937.591867013885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45937.591867013885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45937.591867013885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45937.591867013885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45937.591867013885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45937.591867013885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45937.591867013885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45937.591867013885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45937.591867013885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45937.591867013885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45937.591867013885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45937.591867013885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45937.591867013885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45937.591867013885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45937.591867013885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45937.591867013885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45937.591867013885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45937.591867013885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45937.591867013885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45937.591867013885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45937.591867013885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45937.591867013885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45937.591867013885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45937.591867013885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45937.591867013885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45937.591867013885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45937.591867013885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45937.591867013885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45937.591867013885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45937.591867013885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45937.591867013885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45937.591867013885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45937.591867013885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45937.591867013885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45937.591867013885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45937.591867013885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45937.591867013885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45937.591867013885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45937.591867013885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45937.591867013885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45937.591867013885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45937.591867013885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45937.591867013885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45937.591867013885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45937.591867013885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45937.591867013885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45937.591867013885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45937.591867013885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45937.591867013885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45937.591867013885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45937.591867013885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45937.591867013885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45937.591867013885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45937.591867013885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45937.591867013885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45937.591867013885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45937.591867013885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45937.591867013885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45937.591867013885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45937.591867013885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45937.591867013885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45937.591867013885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45937.591867013885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45937.591867013885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45937.591867013885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45937.591867013885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45937.591867013885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45937.591867013885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45937.591867013885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45937.591867013885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45937.591867013885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45937.591867013885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45937.591867013885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45937.591867013885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45937.591867013885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45937.591867013885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45937.591867013885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45937.591867013885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45937.591867013885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45937.591867013885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45937.591867013885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45937.591867013885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45937.591867013885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45937.591867013885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45937.591867013885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45937.591867013885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45937.591867013885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45937.591867013885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45937.591867013885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45937.591867013885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45937.591867013885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45937.591867013885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45937.591867013885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45937.591867013885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45937.591867013885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45937.591867013885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45937.591867013885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45937.591867013885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45937.591867013885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45937.591867013885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45937.591867013885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45937.591867013885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45937.591867013885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45937.591867013885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45937.591867013885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45937.591867013885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45937.591867013885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45937.591867013885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45937.591867013885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45937.591867013885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45937.591867013885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45937.591867013885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45937.591867013885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45937.591867013885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45937.591867013885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45937.591867013885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45937.591867013885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45937.591867013885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45937.591867013885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45937.591867013885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45937.591867013885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45937.591867013885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45937.591867013885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45937.591867013885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45937.591867013885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45937.591867013885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45937.591867013885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45937.591867013885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45937.591867013885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45937.591867013885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45937.591867013885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45937.591867013885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45937.591867013885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45937.591867013885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45937.591867013885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45937.591867013885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45937.591867013885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45937.591867013885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45937.591867013885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45937.591867013885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45937.591867013885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45937.591867013885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45937.591867013885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45937.591867013885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45937.591867013885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45937.591867013885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45937.591867013885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45937.591867013885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45937.591867013885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45937.591867013885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45937.591867013885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45937.591867013885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45937.591867013885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45937.591867013885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45937.591867013885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45937.591867013885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45937.591867013885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45937.591867013885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45937.591867013885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45937.591867013885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45937.591867013885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45937.591867013885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45937.591867013885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45937.591867013885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45937.591867013885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45937.591867013885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45937.591867013885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45937.591867013885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45937.591867013885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45937.591867013885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45937.591867013885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45937.591867013885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45937.591867013885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45937.591867013885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45937.591867013885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45937.591867013885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45937.591867013885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45937.591867013885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45937.591867013885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45937.591867013885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45937.591867013885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45937.591867013885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45937.591867013885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45937.591867013885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45937.591867013885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45937.591867013885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45937.591867013885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45937.591867013885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45937.591867013885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45937.591867013885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45937.591867013885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45937.591867013885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45937.591867013885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45937.591867013885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45937.591867013885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45937.591867013885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45937.591867013885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45937.591867013885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45937.591867013885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45937.591867013885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45937.591867013885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45937.591867013885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45937.591867013885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45937.591867013885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45937.591867013885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45937.591867013885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45937.591867013885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45937.591867013885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45937.591867013885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45937.591867013885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45937.591867013885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45937.591867013885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45937.591867013885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45937.591867013885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45937.591867013885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45937.591867013885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45937.591867013885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45937.591867013885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45937.591867013885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45937.591867013885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45937.591867013885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45937.591867013885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45937.591867013885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45937.591867013885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45937.591867013885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45937.591867013885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45937.591867013885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45937.591867013885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45937.591867013885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45937.591867013885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45937.591867013885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45937.591867013885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45937.591867013885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45937.591867013885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45937.591867013885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45937.591867013885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45937.591867013885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45937.591867013885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45937.591867013885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45937.591867013885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45937.591867013885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45937.591867013885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45937.591867013885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45937.591867013885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45937.591867013885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45937.591867013885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45937.591867013885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45937.591867013885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45937.591867013885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45937.591867013885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45937.591867013885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45937.591867013885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45937.591867013885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45937.591867013885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45937.591867013885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45937.591867013885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45937.591867013885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45937.591867013885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45937.591867013885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45937.591867013885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45937.591867013885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45937.591867013885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45937.591867013885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45937.591867013885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45937.591867013885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45937.591867013885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45937.591867013885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45937.591867013885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45937.591867013885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45937.591867013885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45937.591867013885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45937.591867013885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45937.591867013885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45937.591867013885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45937.591867013885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45937.591867013885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45937.591867013885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45937.591867013885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45937.591867013885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45937.591867013885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45937.591867013885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45937.591867013885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45937.591867013885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45937.591867013885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45937.591867013885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45937.591867013885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45937.591867013885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45937.591867013885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45937.591867013885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45937.591867013885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45937.591867013885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45937.591867013885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45937.591867013885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45937.591867013885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45937.591867013885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45937.591867013885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45937.591867013885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45937.591867013885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45937.591867013885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45937.591867013885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45937.591867013885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45937.591867013885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45937.591867013885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45937.591867013885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45937.591867013885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45937.591867013885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45937.591867013885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45937.591867013885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45937.591867013885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45937.591867013885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45937.591867013885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45937.591867013885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45937.591867013885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45937.591867013885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45937.591867013885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45937.591867013885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45937.591867013885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45937.591867013885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45937.591867013885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45937.591867013885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45937.591867013885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45937.591867013885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45937.591867013885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45937.591867013885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45937.591867013885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45937.591867013885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45937.591867013885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45937.591867013885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45937.591867013885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45937.591867013885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45937.591867013885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45937.591867013885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45937.591867013885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45937.591867013885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45937.591867013885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45937.591867013885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45937.591867013885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45937.591867013885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45937.591867013885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45937.591867013885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45937.591867013885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45937.591867013885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45937.591867013885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45937.591867013885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45937.591867013885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45937.591867013885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45937.591867013885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45937.591867013885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45937.591867013885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45937.591867013885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45937.591867013885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45937.591867013885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45937.591867013885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45937.591867013885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45937.591867013885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45937.591867013885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45937.591867013885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45937.591867013885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45937.591867013885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45937.591867013885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45937.591867013885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45937.591867013885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45937.591867013885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45937.591867013885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45937.591867013885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45937.591867013885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45937.591867013885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45937.591867013885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45937.591867013885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45937.591867013885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45937.591867013885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45937.591867013885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45937.591867013885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45937.591867013885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45937.591867013885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45937.591867013885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45937.591867013885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45937.591867013885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45937.591867013885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45937.591867013885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45937.591867013885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45937.591867013885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45937.591867013885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45937.591867013885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45937.591867013885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45937.591867013885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45937.591867013885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45937.591867013885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45937.591867013885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45937.591867013885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45937.591867013885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45937.591867013885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45937.591867013885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45937.591867013885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45937.591867013885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45937.591867013885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45937.591867013885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45937.591867013885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45937.591867013885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45937.591867013885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45937.591867013885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45937.591867013885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45937.591867013885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45937.591867013885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45937.591867013885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45937.591867013885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45937.591867013885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45937.591867013885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45937.591867013885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45937.591867013885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45937.591867013885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45937.591867013885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45937.591867013885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45937.591867013885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45937.591867013885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45937.591867013885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45937.591867013885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45937.591867013885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45937.591867013885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45937.591867013885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45937.591867013885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45937.591867013885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45937.591867013885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45937.591867013885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45937.591867013885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45937.591867013885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45937.591867013885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45937.591867013885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45937.591867013885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45937.591867013885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45937.591867013885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45937.591867013885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45937.591867013885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45937.591867013885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45937.591867013885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45937.591867013885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45937.591867013885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45937.591867013885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45937.591867013885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45937.591867013885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45937.591867013885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45937.591867013885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45937.591867013885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45937.591867013885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45937.591867013885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45937.591867013885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45937.591867013885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45937.591867013885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45937.591867013885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45937.591867013885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45937.591867013885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45937.591867013885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45937.591867013885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45937.591867013885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45937.591867013885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45937.591867013885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45937.591867013885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45937.591867013885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45937.591867013885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45937.591867013885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45937.591867013885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45937.591867013885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45937.591867013885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45937.591867013885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45937.591867013885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45937.591867013885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45937.591867013885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45937.591867013885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45937.591867013885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45937.591867013885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45937.591867013885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45937.591867013885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45937.591867013885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45937.591867013885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45937.591867013885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45937.591867013885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45937.591867013885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45937.591867013885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45937.591867013885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45937.591867013885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45937.591867013885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45937.591867013885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45937.591867013885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45937.591867013885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45937.591867013885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45937.591867013885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45937.591867013885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45937.591867013885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45937.591867013885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45937.591867013885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45937.591867013885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45937.591867013885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45937.591867013885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45937.591867013885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45937.591867013885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45937.591867013885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45937.591867013885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45937.591867013885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45937.591867013885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45937.591867013885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45937.591867013885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45937.591867013885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45937.591867013885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45937.591867013885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45937.591867013885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45937.591867013885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45937.591867013885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45937.591867013885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45937.591867013885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45937.591867013885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45937.591867013885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45937.591867013885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45937.591867013885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45937.591867013885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45937.591867013885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45937.591867013885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45937.591867013885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45937.591867013885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45937.591867013885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45937.591867013885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45937.591867013885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45937.591867013885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45937.591867013885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45937.591867013885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45937.591867013885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45937.591867013885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45937.591867013885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45937.591867013885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45937.591867013885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45937.591867013885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45937.591867013885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45937.591867013885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45937.591867013885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45937.591867013885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45937.591867013885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45937.591867013885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45937.591867013885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45937.591867013885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45937.591867013885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45937.591867013885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45937.591867013885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45937.591867013885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45937.591867013885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45937.591867013885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45937.591867013885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45937.591867013885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45937.591867013885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45937.591867013885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45937.591867013885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45937.591867013885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45937.591867013885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45937.591867013885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45937.591867013885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45937.591867013885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45937.591867013885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45937.591867013885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45937.591867013885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45937.591867013885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45937.591867013885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45937.591867013885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45937.591867013885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45937.591867013885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45937.591867013885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45937.591867013885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45937.591867013885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45937.591867013885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45937.591867013885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45937.591867013885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45937.591867013885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45937.591867013885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45937.591867013885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45937.591867013885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45937.591867013885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45937.591867013885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45937.591867013885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45937.591867013885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45937.591867013885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45937.591867013885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45937.591867013885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45937.591867013885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45937.591867013885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45937.591867013885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45937.591867013885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45937.591867013885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45937.591867013885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45937.591867013885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45937.591867013885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45937.591867013885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45937.591867013885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45937.591867013885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45937.591867013885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45937.591867013885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45937.591867013885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45937.591867013885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45937.591867013885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45937.591867013885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45937.591867013885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45937.591867013885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45937.591867013885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45937.591867013885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45937.591867013885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45937.591867013885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45937.591867013885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45937.591867013885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45937.591867013885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45937.591867013885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45937.591867013885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45937.591867013885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45937.591867013885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45937.591867013885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45937.591867013885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45937.591867013885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45937.591867013885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45937.591867013885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45937.591867013885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45937.591867013885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45937.591867013885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45937.591867013885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45937.591867013885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45937.591867013885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45937.591867013885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45937.591867013885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45937.591867013885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45937.591867013885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45937.591867013885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45937.591867013885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45937.591867013885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45937.591867013885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45937.591867013885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45937.591867013885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45937.591867013885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45937.591867013885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45937.591867013885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45937.591867013885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45937.591867013885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45937.591867013885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45937.591867013885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45937.591867013885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45937.591867013885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45937.591867013885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45937.591867013885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45937.591867013885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45937.591867013885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45937.591867013885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45937.591867013885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45937.591867013885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45937.591867013885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45937.591867013885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45937.591867013885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45937.591867013885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45937.591867013885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45937.591867013885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45937.591867013885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45937.591867013885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45937.591867013885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45937.591867013885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45937.591867013885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45937.591867013885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45937.591867013885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45937.591867013885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45937.591867013885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45937.591867013885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45937.591867013885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45937.591867013885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45937.591867013885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45937.591867013885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45937.591867013885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45937.591867013885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45937.591867013885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45937.591867013885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45937.591867013885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45937.591867013885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45937.591867013885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45937.591867013885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45937.591867013885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45937.591867013885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45937.591867013885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45937.591867013885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45937.591867013885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45937.591867013885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45937.591867013885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45937.591867013885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45937.591867013885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45937.591867013885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45937.591867013885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45937.591867013885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45937.591867013885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45937.591867013885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45937.591867013885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45937.591867013885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45937.591867013885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45937.591867013885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45937.591867013885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45937.591867013885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45937.591867013885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45937.591867013885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45937.591867013885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45937.591867013885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45937.591867013885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45937.591867013885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45937.591867013885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45937.591867013885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45937.591867013885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45937.591867013885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45937.591867013885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45937.591867013885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45937.591867013885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45937.591867013885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45937.591867013885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45937.591867013885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45937.591867013885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45937.591867013885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45937.591867013885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45937.591867013885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45937.591867013885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45937.591867013885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45937.591867013885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45937.591867013885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45937.591867013885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45937.591867013885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45937.591867013885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45937.591867013885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45937.591867013885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45937.591867013885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45937.591867013885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45937.591867013885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45937.591867013885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45937.591867013885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45937.591867013885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45937.591867013885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45937.591867013885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45937.591867013885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45937.591867013885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45937.591867013885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45937.591867013885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45937.591867013885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45937.591867013885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45937.591867013885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45937.591867013885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45937.591867013885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45937.591867013885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45937.591867013885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45937.591867013885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45937.591867013885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45937.591867013885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45937.591867013885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45937.591867013885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45937.591867013885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45937.591867013885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45937.591867013885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45937.591867013885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45937.591867013885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45937.591867013885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45937.591867013885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45937.591867013885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45937.591867013885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45937.591867013885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45937.591867013885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45937.591867013885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45937.591867013885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45937.591867013885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45937.591867013885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45937.591867013885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45937.591867013885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45937.591867013885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45937.591867013885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45937.591867013885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45937.591867013885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45937.591867013885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45937.591867013885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45937.591867013885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45937.591867013885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45937.591867013885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45937.591867013885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45937.591867013885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45937.591867013885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45937.591867013885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45937.591867013885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45937.591867013885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45937.591867013885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45937.591867013885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45937.591867013885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45937.591867013885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45937.591867013885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45937.591867013885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45937.591867013885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45937.591867013885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45937.591867013885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45937.591867013885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45937.591867013885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45937.591867013885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45937.591867013885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45937.591867013885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45937.591867013885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45937.591867013885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45937.591867013885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45937.591867013885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45937.591867013885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45937.591867013885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45937.591867013885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45937.591867013885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45937.591867013885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45937.591867013885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45937.591867013885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45937.591867013885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45937.591867013885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45937.591867013885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45937.591867013885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45937.591867013885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45937.591867013885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45937.591867013885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45937.591867013885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45937.591867013885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45937.591867013885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45937.591867013885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45937.591867013885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45937.591867013885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45937.591867013885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45937.591867013885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45937.591867013885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45937.591867013885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45937.591867013885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45937.591867013885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45937.591867013885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45937.591867013885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45937.591867013885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45937.591867013885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45937.591867013885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45937.591867013885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45937.591867013885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45937.591867013885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45937.591867013885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45937.591867013885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45937.591867013885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45937.591867013885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45937.591867013885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45937.591867013885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45937.591867013885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45937.591867013885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45937.591867013885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45937.591867013885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45937.591867013885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45937.591867013885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45937.591867013885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45937.591867013885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45937.591867013885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45937.591867013885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45937.591867013885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45937.591867013885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45937.591867013885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45937.591867013885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45937.591867013885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45937.591867013885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45937.591867013885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45937.591867013885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45937.591867013885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45937.591867013885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45937.591867013885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45937.591867013885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45937.591867013885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45937.591867013885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45937.591867013885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45937.591867013885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45937.591867013885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45937.591867013885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45937.591867013885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45937.591867013885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45937.591867013885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45937.591867013885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45937.591867013885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45937.591867013885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45937.591867013885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45937.591867013885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45937.591867013885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45937.591867013885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45937.591867013885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45937.591867013885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45937.591867013885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45937.591867013885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45937.591867013885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45937.591867013885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45937.591867013885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45937.591867013885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45937.591867013885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45937.591867013885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45937.591867013885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45937.591867013885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45937.591867013885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45937.591867013885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45937.591867013885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45937.591867013885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45937.591867013885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45937.591867013885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45937.591867013885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45937.591867013885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45937.591867013885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45937.591867013885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45937.591867013885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45937.591867013885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45937.591867013885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45937.591867013885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45937.591867013885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45937.591867013885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45937.591867013885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45937.591867013885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45937.591867013885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45937.591867013885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45937.591867013885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45937.591867013885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45937.591867013885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45937.591867013885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45937.591867013885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45937.591867013885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45937.591867013885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45937.591867013885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45937.591867013885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45937.591867013885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45937.591867013885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45937.591867013885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45937.591867013885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45937.591867013885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45937.591867013885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45937.591867013885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45937.591867013885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45937.591867013885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45937.591867013885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45937.591867013885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45937.591867013885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45937.591867013885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45937.591867013885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45937.591867013885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45937.591867013885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45937.591867013885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45937.591867013885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45937.591867013885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45937.591867013885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45937.591867013885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45937.591867013885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45937.591867013885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45937.591867013885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45937.591867013885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45937.591867013885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45937.591867013885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45937.591867013885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45937.591867013885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45937.591867013885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45937.591867013885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45937.591867013885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45937.591867013885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45937.591867013885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45937.591867013885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45937.591867013885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45937.591867013885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45937.591867013885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45937.591867013885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45937.591867013885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45937.591867013885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45937.591867013885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45937.591867013885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45937.591867013885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45937.591867013885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45937.591867013885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45937.591867013885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45937.591867013885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45937.591867013885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45937.591867013885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45937.591867013885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45937.591867013885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45937.591867013885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45937.591867013885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45937.591867013885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45937.591867013885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45937.591867013885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45937.591867013885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45937.591867013885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45937.591867013885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45937.591867013885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45937.591867013885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45937.591867013885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45937.591867013885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45937.591867013885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45937.591867013885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45937.591867013885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45937.591867013885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45937.591867013885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45937.591867013885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45937.591867013885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45937.591867013885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45937.591867013885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45937.591867013885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45937.591867013885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45937.591867013885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45937.591867013885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45937.591867013885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45937.591867013885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45937.591867013885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45937.591867013885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45937.591867013885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45937.591867013885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45937.591867013885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45937.591867013885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45937.591867013885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45937.591867013885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45937.591867013885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45937.591867013885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45937.591867013885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45937.591867013885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45937.591867013885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45937.591867013885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45937.591867013885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45937.591867013885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45937.591867013885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45937.591867013885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45937.591867013885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45937.591867013885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45937.591867013885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45937.591867013885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45937.591867013885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45937.591867013885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45937.591867013885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45937.591867013885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45937.591867013885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45937.591867013885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45937.591867013885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45937.591867013885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45937.591867013885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45937.591867013885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45937.591867013885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45937.591867013885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45937.591867013885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45937.591867013885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45937.591867013885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45937.591867013885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45937.591867013885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45937.591867013885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45937.591867013885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45937.591867013885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45937.591867013885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45937.591867013885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45937.591867013885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45937.591867013885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45937.591867013885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45937.591867013885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45937.591867013885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45937.591867013885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45937.591867013885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45937.591867013885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45937.591867013885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45937.591867013885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45937.591867013885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45937.591867013885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45937.591867013885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45937.591867013885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45937.591867013885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45937.591867013885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45937.591867013885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45937.591867013885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45937.591867013885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45937.591867013885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45937.591867013885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45937.591867013885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45937.591867013885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45937.591867013885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45937.591867013885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45937.591867013885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45937.591867013885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45937.591867013885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45937.591867013885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45937.591867013885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45937.591867013885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45937.591867013885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45937.591867013885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45937.591867013885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45937.591867013885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45937.591867013885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45937.591867013885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45937.591867013885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45937.591867013885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45937.591867013885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45937.591867013885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45937.591867013885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45937.591867013885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45937.591867013885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45937.591867013885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45937.591867013885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45937.591867013885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45937.591867013885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45937.591867013885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45937.591867013885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45937.591867013885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45937.591867013885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45937.591867013885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45937.591867013885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45937.591867013885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45937.591867013885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45937.591867013885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45937.591867013885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45937.591867013885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45937.591867013885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45937.591867013885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45937.591867013885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45937.591867013885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45937.591867013885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45937.591867013885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45937.591867013885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45937.591867013885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45937.591867013885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45937.591867013885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45937.591867013885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45937.591867013885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45937.591867013885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45937.591867013885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45937.591867013885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45937.591867013885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45937.591867013885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45937.591867013885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45937.591867013885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45937.591867013885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45937.591867013885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45937.591867013885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45937.591867013885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45937.591867013885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45937.591867013885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45937.591867013885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45937.591867013885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45937.591867013885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45937.591867013885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45937.591867013885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45937.591867013885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45937.591867013885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45937.591867013885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45937.591867013885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45937.591867013885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45937.591867013885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45937.591867013885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45937.591867013885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45937.591867013885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45937.591867013885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45937.591867013885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45937.591867013885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45937.591867013885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45937.591867013885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45937.591867013885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45937.591867013885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45937.591867013885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45937.591867013885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45937.591867013885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45937.591867013885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45937.591867013885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45937.591867013885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45937.591867013885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45937.591867013885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45937.591867013885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45937.591867013885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45937.591867013885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45937.591867013885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45937.591867013885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234.11114942128916</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36054</v>
      </c>
      <c r="E3" s="135" t="s">
        <v>38964</v>
      </c>
      <c r="F3" s="136">
        <v>45936.764467592591</v>
      </c>
      <c r="G3" s="137">
        <f ca="1">IFERROR(NOW()-F3,"")</f>
        <v>0.82739942129410338</v>
      </c>
      <c r="H3" s="136">
        <v>45936.758773148147</v>
      </c>
      <c r="I3" s="132" t="str">
        <f>IFERROR(VLOOKUP(D3,DB!A:F,6,0),"")</f>
        <v>Generator-SG</v>
      </c>
      <c r="J3" s="132" t="str">
        <f>IFERROR(VLOOKUP(D3,DB!A:G,7,0),"")</f>
        <v>Weak</v>
      </c>
      <c r="K3" s="139" t="s">
        <v>39055</v>
      </c>
      <c r="L3" s="134" t="str">
        <f>IFERROR(VLOOKUP(D3,DB!A:I,9,0),"")</f>
        <v>Latis</v>
      </c>
    </row>
    <row r="4" spans="1:16" ht="15" customHeight="1">
      <c r="A4" s="132" t="s">
        <v>39056</v>
      </c>
      <c r="B4" s="132" t="str">
        <f>IFERROR(VLOOKUP(D4,DB!A:K,11,0),"")</f>
        <v>R4</v>
      </c>
      <c r="C4" s="133">
        <v>1</v>
      </c>
      <c r="D4" s="99" t="s">
        <v>38820</v>
      </c>
      <c r="E4" s="135" t="s">
        <v>38964</v>
      </c>
      <c r="F4" s="136">
        <v>45937.497106481482</v>
      </c>
      <c r="G4" s="137">
        <f ca="1">IFERROR(NOW()-F4,"")</f>
        <v>9.4760532403597608E-2</v>
      </c>
      <c r="H4" s="136">
        <v>45937.456493055557</v>
      </c>
      <c r="I4" s="132" t="str">
        <f>IFERROR(VLOOKUP(D4,DB!A:F,6,0),"")</f>
        <v>SCECO</v>
      </c>
      <c r="J4" s="132" t="str">
        <f>IFERROR(VLOOKUP(D4,DB!A:G,7,0),"")</f>
        <v>No BB Shifted</v>
      </c>
      <c r="K4" s="139" t="s">
        <v>39057</v>
      </c>
      <c r="L4" s="134" t="str">
        <f>IFERROR(VLOOKUP(D4,DB!A:I,9,0),"")</f>
        <v>Latis</v>
      </c>
    </row>
    <row r="5" spans="1:16" ht="15" customHeight="1">
      <c r="A5" s="132"/>
      <c r="B5" s="132" t="str">
        <f>IFERROR(VLOOKUP(D5,DB!A:K,11,0),"")</f>
        <v/>
      </c>
      <c r="C5" s="133"/>
      <c r="D5" s="134"/>
      <c r="E5" s="135"/>
      <c r="F5" s="136"/>
      <c r="G5" s="137">
        <f ca="1">IFERROR(NOW()-F5,"")</f>
        <v>45937.591867013885</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45937.591867013885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45937.591867013885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45937.591867013885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45937.591867013885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45937.591867013885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45937.591867013885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45937.591867013885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45937.591867013885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45937.591867013885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45937.591867013885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45937.591867013885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45937.591867013885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45937.591867013885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45937.591867013885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45937.591867013885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45937.591867013885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45937.591867013885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45937.591867013885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45937.591867013885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45937.591867013885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45937.591867013885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45937.591867013885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45937.591867013885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45937.591867013885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45937.591867013885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45937.591867013885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45937.591867013885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45937.591867013885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45937.591867013885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45937.591867013885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45937.591867013885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45937.591867013885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45937.591867013885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45937.591867013885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45937.591867013885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45937.591867013885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45937.591867013885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45937.591867013885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45937.591867013885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45937.591867013885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45937.591867013885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45937.591867013885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45937.591867013885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45937.591867013885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45937.591867013885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45937.591867013885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45937.591867013885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45937.591867013885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45937.591867013885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45937.591867013885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45937.591867013885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45937.591867013885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45937.591867013885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45937.591867013885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45937.591867013885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45937.591867013885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45937.591867013885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45937.591867013885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45937.591867013885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45937.591867013885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45937.591867013885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45937.591867013885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45937.591867013885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45937.591867013885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45937.591867013885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45937.591867013885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45937.591867013885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45937.591867013885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45937.591867013885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45937.591867013885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45937.591867013885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45937.591867013885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45937.591867013885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45937.591867013885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45937.591867013885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45937.591867013885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45937.591867013885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45937.591867013885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45937.591867013885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45937.591867013885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45937.591867013885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45937.591867013885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45937.591867013885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45937.591867013885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45937.591867013885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45937.591867013885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45937.591867013885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45937.591867013885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45937.591867013885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45937.591867013885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45937.591867013885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45937.591867013885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45937.591867013885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45937.591867013885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45937.591867013885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45937.591867013885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45937.591867013885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45937.591867013885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45937.591867013885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45937.591867013885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45937.591867013885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45937.591867013885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45937.591867013885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45937.591867013885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45937.591867013885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45937.591867013885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45937.591867013885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45937.591867013885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45937.591867013885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45937.591867013885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45937.591867013885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45937.591867013885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45937.591867013885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45937.591867013885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45937.591867013885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45937.591867013885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45937.591867013885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45937.591867013885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45937.591867013885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45937.591867013885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45937.591867013885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45937.591867013885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45937.591867013885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45937.591867013885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45937.591867013885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45937.591867013885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45937.591867013885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45937.591867013885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45937.591867013885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45937.591867013885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45937.591867013885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45937.591867013885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45937.591867013885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45937.591867013885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45937.591867013885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45937.591867013885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45937.591867013885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45937.591867013885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45937.591867013885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45937.591867013885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45937.591867013885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45937.591867013885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45937.591867013885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45937.591867013885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45937.591867013885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45937.591867013885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45937.591867013885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45937.591867013885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45937.591867013885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45937.591867013885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45937.591867013885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45937.591867013885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45937.591867013885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45937.591867013885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45937.591867013885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45937.591867013885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45937.591867013885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45937.591867013885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45937.591867013885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45937.591867013885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45937.591867013885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45937.591867013885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45937.591867013885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45937.591867013885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45937.591867013885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45937.591867013885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45937.591867013885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45937.591867013885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45937.591867013885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45937.591867013885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45937.591867013885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45937.591867013885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45937.591867013885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45937.591867013885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45937.591867013885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45937.591867013885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45937.591867013885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45937.591867013885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45937.591867013885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45937.591867013885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45937.591867013885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45937.591867013885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45937.591867013885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45937.591867013885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45937.591867013885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45937.591867013885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45937.591867013885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45937.591867013885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45937.591867013885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45937.591867013885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45937.591867013885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45937.591867013885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45937.591867013885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45937.591867013885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45937.591867013885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45937.591867013885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45937.591867013885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45937.591867013885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45937.591867013885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45937.591867013885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45937.591867013885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45937.591867013885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45937.591867013885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45937.591867013885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45937.591867013885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45937.591867013885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45937.591867013885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45937.591867013885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45937.591867013885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45937.591867013885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45937.591867013885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45937.591867013885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45937.591867013885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45937.591867013885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45937.591867013885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45937.591867013885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45937.591867013885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45937.591867013885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45937.591867013885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45937.591867013885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45937.591867013885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45937.591867013885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45937.591867013885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45937.591867013885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45937.591867013885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45937.591867013885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45937.591867013885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45937.591867013885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45937.591867013885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45937.591867013885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45937.591867013885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45937.591867013885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45937.591867013885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45937.591867013885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45937.591867013885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45937.591867013885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45937.591867013885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45937.591867013885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45937.591867013885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45937.591867013885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45937.591867013885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45937.591867013885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45937.591867013885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45937.591867013885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45937.591867013885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45937.591867013885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45937.591867013885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45937.591867013885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45937.591867013885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45937.591867013885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45937.591867013885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45937.591867013885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45937.591867013885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45937.591867013885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45937.591867013885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45937.591867013885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45937.591867013885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45937.591867013885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45937.591867013885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45937.591867013885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45937.591867013885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45937.591867013885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45937.591867013885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45937.591867013885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45937.591867013885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45937.591867013885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45937.591867013885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45937.591867013885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45937.591867013885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45937.591867013885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45937.591867013885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45937.591867013885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45937.591867013885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45937.591867013885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45937.591867013885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45937.591867013885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45937.591867013885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45937.591867013885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45937.591867013885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45937.591867013885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45937.591867013885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45937.591867013885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45937.591867013885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45937.591867013885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45937.591867013885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45937.591867013885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45937.591867013885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45937.591867013885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45937.591867013885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45937.591867013885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45937.591867013885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45937.591867013885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45937.591867013885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45937.591867013885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45937.591867013885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45937.591867013885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45937.591867013885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45937.591867013885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45937.591867013885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45937.591867013885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45937.591867013885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45937.591867013885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45937.591867013885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45937.591867013885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45937.591867013885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45937.591867013885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45937.591867013885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45937.591867013885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45937.591867013885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45937.591867013885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45937.591867013885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45937.591867013885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45937.591867013885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45937.591867013885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45937.591867013885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45937.591867013885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45937.591867013885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45937.591867013885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45937.591867013885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45937.591867013885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45937.591867013885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45937.591867013885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45937.591867013885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45937.591867013885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45937.591867013885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45937.591867013885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45937.591867013885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45937.591867013885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45937.591867013885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45937.591867013885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45937.591867013885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45937.591867013885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45937.591867013885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45937.591867013885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45937.591867013885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45937.591867013885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45937.591867013885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45937.591867013885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45937.591867013885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45937.591867013885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45937.591867013885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45937.591867013885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45937.591867013885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45937.591867013885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45937.591867013885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45937.591867013885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45937.591867013885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45937.591867013885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45937.591867013885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45937.591867013885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45937.591867013885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45937.591867013885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45937.591867013885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45937.591867013885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45937.591867013885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45937.591867013885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45937.591867013885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45937.591867013885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45937.591867013885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45937.591867013885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45937.591867013885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45937.591867013885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45937.591867013885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45937.591867013885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45937.591867013885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45937.591867013885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45937.591867013885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45937.591867013885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45937.591867013885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45937.591867013885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45937.591867013885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45937.591867013885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45937.591867013885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45937.591867013885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45937.591867013885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45937.591867013885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45937.591867013885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45937.591867013885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45937.591867013885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45937.591867013885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45937.591867013885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45937.591867013885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45937.591867013885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45937.591867013885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45937.591867013885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45937.591867013885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45937.591867013885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45937.591867013885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45937.591867013885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45937.591867013885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45937.591867013885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45937.591867013885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45937.591867013885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45937.591867013885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45937.591867013885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45937.591867013885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45937.591867013885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45937.591867013885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45937.591867013885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45937.591867013885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45937.591867013885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45937.591867013885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45937.591867013885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45937.591867013885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45937.591867013885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45937.591867013885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45937.591867013885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45937.591867013885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45937.591867013885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45937.591867013885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45937.591867013885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45937.591867013885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45937.591867013885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45937.591867013885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45937.591867013885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45937.591867013885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45937.591867013885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45937.591867013885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45937.591867013885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45937.591867013885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45937.591867013885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45937.591867013885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45937.591867013885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45937.591867013885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45937.591867013885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45937.591867013885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45937.591867013885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45937.591867013885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45937.591867013885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45937.591867013885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45937.591867013885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45937.591867013885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45937.591867013885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45937.591867013885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45937.591867013885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45937.591867013885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45937.591867013885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45937.591867013885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45937.591867013885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45937.591867013885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45937.591867013885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45937.591867013885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45937.591867013885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45937.591867013885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45937.591867013885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45937.591867013885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45937.591867013885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45937.591867013885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45937.591867013885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45937.591867013885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45937.591867013885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45937.591867013885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45937.591867013885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45937.591867013885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45937.591867013885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45937.591867013885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45937.591867013885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45937.591867013885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45937.591867013885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45937.591867013885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45937.591867013885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45937.591867013885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45937.591867013885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45937.591867013885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45937.591867013885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45937.591867013885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45937.591867013885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45937.591867013885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45937.591867013885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45937.591867013885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45937.591867013885</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45937.591867013885</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45.759806828697037</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38967</v>
      </c>
      <c r="F3" s="38">
        <v>45926.188877314817</v>
      </c>
      <c r="G3" s="39">
        <f ca="1">IFERROR(NOW()-F3,"-")</f>
        <v>11.402989699068712</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4</v>
      </c>
      <c r="D4" s="37" t="s">
        <v>38480</v>
      </c>
      <c r="E4" s="37" t="s">
        <v>38967</v>
      </c>
      <c r="F4" s="38">
        <v>45937.527129629627</v>
      </c>
      <c r="G4" s="39">
        <f ca="1">IFERROR(NOW()-F4,"-")</f>
        <v>6.4737384258478414E-2</v>
      </c>
      <c r="H4" s="38">
        <v>45937.518321759257</v>
      </c>
      <c r="I4" s="37" t="str">
        <f>IFERROR(VLOOKUP(D4,DB!A:F,6,0),"")</f>
        <v>SCECO</v>
      </c>
      <c r="J4" s="37" t="str">
        <f>IFERROR(VLOOKUP(D4,DB!A:G,7,0),"")</f>
        <v>Haj Removal</v>
      </c>
      <c r="K4" s="37" t="s">
        <v>39063</v>
      </c>
      <c r="L4" s="37" t="str">
        <f>IFERROR(VLOOKUP(D4,DB!A:I,9,0),"")</f>
        <v>Latis</v>
      </c>
      <c r="M4" s="128"/>
    </row>
    <row r="5" spans="1:13" ht="30.75">
      <c r="A5" s="37" t="s">
        <v>39064</v>
      </c>
      <c r="B5" s="37" t="str">
        <f>IFERROR(VLOOKUP(D5,DB!A:K,11,0),"")</f>
        <v>R5</v>
      </c>
      <c r="C5" s="37">
        <v>1</v>
      </c>
      <c r="D5" s="37" t="s">
        <v>38396</v>
      </c>
      <c r="E5" s="37" t="s">
        <v>38964</v>
      </c>
      <c r="F5" s="38">
        <v>45937.55369212963</v>
      </c>
      <c r="G5" s="39">
        <f ca="1">IFERROR(NOW()-F5,"-")</f>
        <v>3.8174884255568031E-2</v>
      </c>
      <c r="H5" s="38">
        <v>45937.54760416667</v>
      </c>
      <c r="I5" s="37" t="str">
        <f>IFERROR(VLOOKUP(D5,DB!A:F,6,0),"")</f>
        <v>SCECO</v>
      </c>
      <c r="J5" s="37" t="str">
        <f>IFERROR(VLOOKUP(D5,DB!A:G,7,0),"")</f>
        <v>Good</v>
      </c>
      <c r="K5" s="37" t="s">
        <v>39065</v>
      </c>
      <c r="L5" s="37" t="str">
        <f>IFERROR(VLOOKUP(D5,DB!A:I,9,0),"")</f>
        <v>Latis</v>
      </c>
      <c r="M5" s="128"/>
    </row>
    <row r="6" spans="1:13" ht="15">
      <c r="A6" s="37"/>
      <c r="B6" s="37" t="str">
        <f>IFERROR(VLOOKUP(D6,DB!A:K,11,0),"")</f>
        <v/>
      </c>
      <c r="C6" s="37"/>
      <c r="D6" s="37"/>
      <c r="E6" s="37"/>
      <c r="F6" s="38"/>
      <c r="G6" s="39">
        <f ca="1">IFERROR(NOW()-F6,"-")</f>
        <v>45937.591867013885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45937.591867013885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45937.591867013885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45937.591867013885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45937.591867013885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45937.591867013885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45937.591867013885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45937.591867013885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45937.591867013885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45937.591867013885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45937.591867013885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45937.591867013885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45937.591867013885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45937.591867013885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45937.591867013885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45937.591867013885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45937.591867013885</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45937.591867013885</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45937.591867013885</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45937.591867013885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45937.591867013885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45937.591867013885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45937.591867013885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45937.591867013885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45937.591867013885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45937.591867013885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45937.591867013885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45937.591867013885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45937.591867013885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45937.591867013885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45937.591867013885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45937.591867013885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45937.591867013885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45937.591867013885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45937.591867013885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45937.591867013885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45937.591867013885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45937.591867013885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45937.591867013885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45937.591867013885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45937.591867013885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45937.591867013885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45937.591867013885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45937.591867013885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45937.591867013885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45937.591867013885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45937.591867013885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45937.591867013885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45937.591867013885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45937.591867013885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45937.591867013885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45937.591867013885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45937.591867013885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45937.591867013885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45937.591867013885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45937.591867013885</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45937.591867013885</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45937.591867013885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45937.591867013885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45937.591867013885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45937.591867013885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45937.591867013885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45937.591867013885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45937.591867013885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45937.591867013885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45937.591867013885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45937.591867013885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45937.591867013885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45937.591867013885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45937.591867013885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45937.591867013885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45937.591867013885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45937.591867013885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45937.591867013885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45937.591867013885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45937.591867013885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45937.591867013885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45937.591867013885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45937.591867013885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45937.591867013885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45937.591867013885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45937.591867013885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45937.591867013885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45937.591867013885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45937.591867013885</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45937.591867013885</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45937.591867013885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45937.591867013885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45937.591867013885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45937.591867013885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45937.591867013885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45937.591867013885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45937.591867013885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45937.591867013885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45937.591867013885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45937.591867013885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45937.591867013885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45937.591867013885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45937.591867013885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45937.591867013885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45937.591867013885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45937.591867013885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45937.591867013885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45937.591867013885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45937.591867013885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45937.591867013885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45937.591867013885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45937.591867013885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45937.591867013885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45937.591867013885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45937.591867013885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45937.591867013885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45937.591867013885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45937.591867013885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45937.591867013885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45937.591867013885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45937.591867013885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45937.591867013885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45937.591867013885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45937.591867013885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45937.591867013885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45937.591867013885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45937.591867013885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45937.591867013885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45937.591867013885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45937.591867013885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45937.591867013885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45937.591867013885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45937.591867013885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45937.591867013885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45937.591867013885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45937.591867013885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45937.591867013885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45937.591867013885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45937.591867013885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45937.591867013885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45937.591867013885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45937.591867013885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45937.591867013885</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45937.591867013885</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6"/>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10.819019791662868</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45937.591867013885</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3.7108947916640318</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2.6496216435116366</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2</v>
      </c>
      <c r="D6" s="112" t="s">
        <v>32847</v>
      </c>
      <c r="E6" s="115" t="s">
        <v>38964</v>
      </c>
      <c r="F6" s="116">
        <v>45937.498900462961</v>
      </c>
      <c r="G6" s="81">
        <f ca="1">IFERROR(NOW()-F6,"-")</f>
        <v>9.296655092475703E-2</v>
      </c>
      <c r="H6" s="116">
        <v>45937.477210648147</v>
      </c>
      <c r="I6" s="112" t="str">
        <f>IFERROR(VLOOKUP(D6,DB!A:F,6,0),"")</f>
        <v>SCECO</v>
      </c>
      <c r="J6" s="112" t="str">
        <f>IFERROR(VLOOKUP(D6,DB!A:G,7,0),"")</f>
        <v>Dead</v>
      </c>
      <c r="K6" s="117" t="s">
        <v>39073</v>
      </c>
      <c r="L6" s="118" t="str">
        <f>IFERROR(VLOOKUP(D6,DB!A:I,9,0),"")</f>
        <v>Latis</v>
      </c>
    </row>
    <row r="7" spans="1:16383" ht="31.5" customHeight="1">
      <c r="A7" s="113"/>
      <c r="B7" s="112" t="str">
        <f>IFERROR(VLOOKUP(D7,DB!A:K,11,0),"")</f>
        <v>R6</v>
      </c>
      <c r="C7" s="114">
        <v>1</v>
      </c>
      <c r="D7" s="112" t="s">
        <v>33501</v>
      </c>
      <c r="E7" s="115"/>
      <c r="F7" s="116"/>
      <c r="G7" s="81">
        <f ca="1">IFERROR(NOW()-F7,"-")</f>
        <v>45937.591867013885</v>
      </c>
      <c r="H7" s="116">
        <v>45937.567673611113</v>
      </c>
      <c r="I7" s="112" t="str">
        <f>IFERROR(VLOOKUP(D7,DB!A:F,6,0),"")</f>
        <v>SCECO</v>
      </c>
      <c r="J7" s="112" t="str">
        <f>IFERROR(VLOOKUP(D7,DB!A:G,7,0),"")</f>
        <v>Vandalized</v>
      </c>
      <c r="K7" s="117" t="s">
        <v>39074</v>
      </c>
      <c r="L7" s="118" t="str">
        <f>IFERROR(VLOOKUP(D7,DB!A:I,9,0),"")</f>
        <v>Latis</v>
      </c>
    </row>
    <row r="8" spans="1:16383" ht="31.5" customHeight="1">
      <c r="A8" s="113"/>
      <c r="B8" s="112" t="str">
        <f>IFERROR(VLOOKUP(D8,DB!A:K,11,0),"")</f>
        <v/>
      </c>
      <c r="C8" s="114"/>
      <c r="D8" s="112"/>
      <c r="E8" s="115"/>
      <c r="F8" s="116"/>
      <c r="G8" s="81">
        <f ca="1">IFERROR(NOW()-F8,"-")</f>
        <v>45937.591867013885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45937.591867013885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45937.591867013885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45937.591867013885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45937.591867013885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45937.591867013885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45937.591867013885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45937.591867013885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45937.591867013885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45937.591867013885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45937.591867013885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45937.591867013885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45937.591867013885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45937.591867013885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45937.591867013885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45937.591867013885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45937.591867013885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45937.591867013885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45937.591867013885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45937.591867013885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45937.591867013885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45937.591867013885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45937.591867013885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45937.591867013885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45937.591867013885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45937.591867013885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45937.591867013885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45937.591867013885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45937.591867013885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45937.591867013885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45937.591867013885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45937.591867013885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45937.591867013885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45937.591867013885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45937.591867013885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45937.591867013885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45937.591867013885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45937.591867013885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45937.591867013885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45937.591867013885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45937.591867013885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45937.591867013885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45937.591867013885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45937.591867013885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45937.591867013885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45937.591867013885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45937.591867013885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45937.591867013885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45937.591867013885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45937.591867013885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45937.591867013885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45937.591867013885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45937.591867013885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45937.591867013885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45937.591867013885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45937.591867013885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45937.591867013885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45937.591867013885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45937.591867013885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45937.591867013885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45937.591867013885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45937.591867013885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45937.591867013885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45937.591867013885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45937.591867013885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45937.591867013885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45937.591867013885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45937.591867013885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45937.591867013885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45937.591867013885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45937.591867013885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45937.591867013885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45937.591867013885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45937.591867013885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45937.591867013885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45937.591867013885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45937.591867013885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45937.591867013885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45937.591867013885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45937.591867013885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45937.591867013885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45937.591867013885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45937.591867013885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45937.591867013885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45937.591867013885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45937.591867013885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45937.591867013885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45937.591867013885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45937.591867013885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45937.591867013885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45937.591867013885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45937.591867013885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45937.591867013885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45937.591867013885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45937.591867013885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45937.591867013885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45937.591867013885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45937.591867013885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45937.591867013885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45937.591867013885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45937.591867013885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45937.591867013885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45937.591867013885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45937.591867013885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45937.591867013885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45937.591867013885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45937.591867013885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45937.591867013885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45937.591867013885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45937.591867013885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45937.591867013885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45937.591867013885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45937.591867013885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45937.591867013885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45937.591867013885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45937.591867013885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45937.591867013885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45937.591867013885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45937.591867013885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45937.591867013885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45937.591867013885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45937.591867013885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45937.591867013885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45937.591867013885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45937.591867013885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45937.591867013885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45937.591867013885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45937.591867013885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45937.591867013885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45937.591867013885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45937.591867013885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45937.591867013885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45937.591867013885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45937.591867013885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45937.591867013885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45937.591867013885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45937.591867013885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45937.591867013885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45937.591867013885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45937.591867013885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45937.591867013885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45937.591867013885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45937.591867013885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45937.591867013885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45937.591867013885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45937.591867013885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45937.591867013885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45937.591867013885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45937.591867013885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45937.591867013885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45937.591867013885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45937.591867013885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45937.591867013885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45937.591867013885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45937.591867013885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45937.591867013885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45937.591867013885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45937.591867013885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45937.591867013885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45937.591867013885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45937.591867013885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45937.591867013885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45937.591867013885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45937.591867013885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45937.591867013885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45937.591867013885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45937.591867013885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45937.591867013885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45937.591867013885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45937.591867013885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45937.591867013885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45937.591867013885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45937.591867013885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45937.591867013885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45937.591867013885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45937.591867013885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45937.591867013885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45937.591867013885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45937.591867013885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45937.591867013885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45937.591867013885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45937.591867013885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45937.591867013885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45937.591867013885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45937.591867013885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45937.591867013885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45937.591867013885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45937.591867013885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45937.591867013885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45937.591867013885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45937.591867013885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45937.591867013885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45937.591867013885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45937.591867013885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45937.591867013885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45937.591867013885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45937.591867013885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45937.591867013885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45937.591867013885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45937.591867013885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45937.591867013885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45937.591867013885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45937.591867013885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45937.591867013885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45937.591867013885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45937.591867013885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45937.591867013885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45937.591867013885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45937.591867013885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45937.591867013885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45937.591867013885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45937.591867013885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45937.591867013885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45937.591867013885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45937.591867013885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45937.591867013885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45937.591867013885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45937.591867013885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45937.591867013885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45937.591867013885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45937.591867013885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45937.591867013885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45937.591867013885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45937.591867013885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45937.591867013885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45937.591867013885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45937.591867013885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45937.591867013885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45937.591867013885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45937.591867013885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45937.591867013885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45937.591867013885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45937.591867013885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45937.591867013885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45937.591867013885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45937.591867013885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45937.591867013885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45937.591867013885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45937.591867013885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45937.591867013885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45937.591867013885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45937.591867013885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45937.591867013885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45937.591867013885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45937.591867013885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45937.591867013885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45937.591867013885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45937.591867013885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45937.591867013885</v>
      </c>
      <c r="H256" s="116"/>
      <c r="I256" s="112" t="str">
        <f>IFERROR(VLOOKUP(D256,DB!A:F,6,0),"")</f>
        <v/>
      </c>
      <c r="J256" s="111" t="str">
        <f>IFERROR(VLOOKUP(D256,DB!A:G,7,0),"")</f>
        <v/>
      </c>
      <c r="K256" s="117"/>
      <c r="L256" s="118" t="str">
        <f>IFERROR(VLOOKUP(D256,DB!A:I,9,0),"")</f>
        <v/>
      </c>
    </row>
  </sheetData>
  <dataValidations count="2">
    <dataValidation allowBlank="1" showInputMessage="1" showErrorMessage="1" sqref="E1" xr:uid="{380493DB-286A-4683-AF55-C78F04945A49}"/>
    <dataValidation type="list" allowBlank="1" showInputMessage="1" showErrorMessage="1" sqref="E3 E5:E2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2025-10-07T11:12:37Z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