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93" documentId="13_ncr:1_{F6CB121F-512D-4AA6-A0C1-0FB36C537598}" xr6:coauthVersionLast="47" xr6:coauthVersionMax="47" xr10:uidLastSave="{CFC14F1D-A027-478A-B008-8880B54CE91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<sst xmlns="http://schemas.openxmlformats.org/spreadsheetml/2006/main" count="179039" uniqueCount="39114">
  <si>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</si>
  <si>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</si>
  <si>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</si>
  <si>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</si>
  <si>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</si>
  <si>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</si>
  <si>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</si>
  <si>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</si>
  <si>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</si>
  <si>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</si>
  <si>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</si>
  <si>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</si>
  <si>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</si>
  <si>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</si>
  <si>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</si>
  <si>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</si>
  <si>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</si>
  <si>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</si>
  <si>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</si>
  <si>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</si>
  <si>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</si>
  <si>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</si>
  <si>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</si>
  <si>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</si>
  <si>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</si>
  <si>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</si>
  <si>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</si>
  <si>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</si>
  <si>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</si>
  <si>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</si>
  <si>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</si>
  <si>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</si>
  <si>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</si>
  <si>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</si>
  <si>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</si>
  <si>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</si>
  <si>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</si>
  <si>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</si>
  <si>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</si>
  <si>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</si>
  <si>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</si>
  <si>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</si>
  <si>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</si>
  <si>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</si>
  <si>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</si>
  <si>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</si>
  <si>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</si>
  <si>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</si>
  <si>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</si>
  <si>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</si>
  <si>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</si>
  <si>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</si>
  <si>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</si>
  <si>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</si>
  <si>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</si>
  <si>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</si>
  <si>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</si>
  <si>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</si>
  <si>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</si>
  <si>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</si>
  <si>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</si>
  <si>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</si>
  <si>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</si>
  <si>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</si>
  <si>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</si>
  <si>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</si>
  <si>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</si>
  <si>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</si>
  <si>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</si>
  <si>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</si>
  <si>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</si>
  <si>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</si>
  <si>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</si>
  <si>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</si>
  <si>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</si>
  <si>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</si>
  <si>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</si>
  <si>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</si>
  <si>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</si>
  <si>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</si>
  <si>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</si>
  <si>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</si>
  <si>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</si>
  <si>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</si>
  <si>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</si>
  <si>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</si>
  <si>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</si>
  <si>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</si>
  <si>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</si>
  <si>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</si>
  <si>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</si>
  <si>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</si>
  <si>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</si>
  <si>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</si>
  <si>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</si>
  <si>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</si>
  <si>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</si>
  <si>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</si>
  <si>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</si>
  <si>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</si>
  <si>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</si>
  <si>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</si>
  <si>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</si>
  <si>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</si>
  <si>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</si>
  <si>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</si>
  <si>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</si>
  <si>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</si>
  <si>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</si>
  <si>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</si>
  <si>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</si>
  <si>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</si>
  <si>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</si>
  <si>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</si>
  <si>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</si>
  <si>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</si>
  <si>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</si>
  <si>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</si>
  <si>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</si>
  <si>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</si>
  <si>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</si>
  <si>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</si>
  <si>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</si>
  <si>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</si>
  <si>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</si>
  <si>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</si>
  <si>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</si>
  <si>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</si>
  <si>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</si>
  <si>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</si>
  <si>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</si>
  <si>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</si>
  <si>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</si>
  <si>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</si>
  <si>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</si>
  <si>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</si>
  <si>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</si>
  <si>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</si>
  <si>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</si>
  <si>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</si>
  <si>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</si>
  <si>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</si>
  <si>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</si>
  <si>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</si>
  <si>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</si>
  <si>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</si>
  <si>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</si>
  <si>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</si>
  <si>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</si>
  <si>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</si>
  <si>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</si>
  <si>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</si>
  <si>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</si>
  <si>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</si>
  <si>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</si>
  <si>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</si>
  <si>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</si>
  <si>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</si>
  <si>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</si>
  <si>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</si>
  <si>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</si>
  <si>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</si>
  <si>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</si>
  <si>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</si>
  <si>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</si>
  <si>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</si>
  <si>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</si>
  <si>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</si>
  <si>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</si>
  <si>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</si>
  <si>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</si>
  <si>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</si>
  <si>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</si>
  <si>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</si>
  <si>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</si>
  <si>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</si>
  <si>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</si>
  <si>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</si>
  <si>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</si>
  <si>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</si>
  <si>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</si>
  <si>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</si>
  <si>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</si>
  <si>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</si>
  <si>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</si>
  <si>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</si>
  <si>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</si>
  <si>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</si>
  <si>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</si>
  <si>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</si>
  <si>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</si>
  <si>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</si>
  <si>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</si>
  <si>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</si>
  <si>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</si>
  <si>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</si>
  <si>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</si>
  <si>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</si>
  <si>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</si>
  <si>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</si>
  <si>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</si>
  <si>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</si>
  <si>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</si>
  <si>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</si>
  <si>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</si>
  <si>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</si>
  <si>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</si>
  <si>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</si>
  <si>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</si>
  <si>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</si>
  <si>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</si>
  <si>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</si>
  <si>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</si>
  <si>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</si>
  <si>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</si>
  <si>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</si>
  <si>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</si>
  <si>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</si>
  <si>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</si>
  <si>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</si>
  <si>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</si>
  <si>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</si>
  <si>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</si>
  <si>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</si>
  <si>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</si>
  <si>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</si>
  <si>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</si>
  <si>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</si>
  <si>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</si>
  <si>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</si>
  <si>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</si>
  <si>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</si>
  <si>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</si>
  <si>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</si>
  <si>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</si>
  <si>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</si>
  <si>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</si>
  <si>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</si>
  <si>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</si>
  <si>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</si>
  <si>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</si>
  <si>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</si>
  <si>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</si>
  <si>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</si>
  <si>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</si>
  <si>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</si>
  <si>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</si>
  <si>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</si>
  <si>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</si>
  <si>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</si>
  <si>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</si>
  <si>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</si>
  <si>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</si>
  <si>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</si>
  <si>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</si>
  <si>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</si>
  <si>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</si>
  <si>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</si>
  <si>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</si>
  <si>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</si>
  <si>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</si>
  <si>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</si>
  <si>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</si>
  <si>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</si>
  <si>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</si>
  <si>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</si>
  <si>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</si>
  <si>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</si>
  <si>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</si>
  <si>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</si>
  <si>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</si>
  <si>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</si>
  <si>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</si>
  <si>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</si>
  <si>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</si>
  <si>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</si>
  <si>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</si>
  <si>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</si>
  <si>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</si>
  <si>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</si>
  <si>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</si>
  <si>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</si>
  <si>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</si>
  <si>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</si>
  <si>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</si>
  <si>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</si>
  <si>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</si>
  <si>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</si>
  <si>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</si>
  <si>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</si>
  <si>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</si>
  <si>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</si>
  <si>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</si>
  <si>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</si>
  <si>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</si>
  <si>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</si>
  <si>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</si>
  <si>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</si>
  <si>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</si>
  <si>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</si>
  <si>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</si>
  <si>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</si>
  <si>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</si>
  <si>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</si>
  <si>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</si>
  <si>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</si>
  <si>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</si>
  <si>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</si>
  <si>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</si>
  <si>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</si>
  <si>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</si>
  <si>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</si>
  <si>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</si>
  <si>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</si>
  <si>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</si>
  <si>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</si>
  <si>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</si>
  <si>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</si>
  <si>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</si>
  <si>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</si>
  <si>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</si>
  <si>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</si>
  <si>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</si>
  <si>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</si>
  <si>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</si>
  <si>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</si>
  <si>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</si>
  <si>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</si>
  <si>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</si>
  <si>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</si>
  <si>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</si>
  <si>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</si>
  <si>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</si>
  <si>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</si>
  <si>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</si>
  <si>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</si>
  <si>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</si>
  <si>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</si>
  <si>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</si>
  <si>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</si>
  <si>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</si>
  <si>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</si>
  <si>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</si>
  <si>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</si>
  <si>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</si>
  <si>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</si>
  <si>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</si>
  <si>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</si>
  <si>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</si>
  <si>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</si>
  <si>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</si>
  <si>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</si>
  <si>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</si>
  <si>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</si>
  <si>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</si>
  <si>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</si>
  <si>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</si>
  <si>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</si>
  <si>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</si>
  <si>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</si>
  <si>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</si>
  <si>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</si>
  <si>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</si>
  <si>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</si>
  <si>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</si>
  <si>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</si>
  <si>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</si>
  <si>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</si>
  <si>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</si>
  <si>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</si>
  <si>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</si>
  <si>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</si>
  <si>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</si>
  <si>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</si>
  <si>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</si>
  <si>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</si>
  <si>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</si>
  <si>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</si>
  <si>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</si>
  <si>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</si>
  <si>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</si>
  <si>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</si>
  <si>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</si>
  <si>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</si>
  <si>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</si>
  <si>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</si>
  <si>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</si>
  <si>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</si>
  <si>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</si>
  <si>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</si>
  <si>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</si>
  <si>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</si>
  <si>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</si>
  <si>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</si>
  <si>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</si>
  <si>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</si>
  <si>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</si>
  <si>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</si>
  <si>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</si>
  <si>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</si>
  <si>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</si>
  <si>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</si>
  <si>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</si>
  <si>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</si>
  <si>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</si>
  <si>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</si>
  <si>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</si>
  <si>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</si>
  <si>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</si>
  <si>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</si>
  <si>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</si>
  <si>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</si>
  <si>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</si>
  <si>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</si>
  <si>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</si>
  <si>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</si>
  <si>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</si>
  <si>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</si>
  <si>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</si>
  <si>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</si>
  <si>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</si>
  <si>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</si>
  <si>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</si>
  <si>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</si>
  <si>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</si>
  <si>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</si>
  <si>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</si>
  <si>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</si>
  <si>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</si>
  <si>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</si>
  <si>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</si>
  <si>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</si>
  <si>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</si>
  <si>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</si>
  <si>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</si>
  <si>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</si>
  <si>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</si>
  <si>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</si>
  <si>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</si>
  <si>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</si>
  <si>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</si>
  <si>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</si>
  <si>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</si>
  <si>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</si>
  <si>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</si>
  <si>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</si>
  <si>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</si>
  <si>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</si>
  <si>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</si>
  <si>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</si>
  <si>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</si>
  <si>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</si>
  <si>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</si>
  <si>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</si>
  <si>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</si>
  <si>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</si>
  <si>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</si>
  <si>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</si>
  <si>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</si>
  <si>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</si>
  <si>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</si>
  <si>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</si>
  <si>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</si>
  <si>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</si>
  <si>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</si>
  <si>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</si>
  <si>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</si>
  <si>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</si>
  <si>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</si>
  <si>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</si>
  <si>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</si>
  <si>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</si>
  <si>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</si>
  <si>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</si>
  <si>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</si>
  <si>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</si>
  <si>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</si>
  <si>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</si>
  <si>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</si>
  <si>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</si>
  <si>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</si>
  <si>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</si>
  <si>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</si>
  <si>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</si>
  <si>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</si>
  <si>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</si>
  <si>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</si>
  <si>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</si>
  <si>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</si>
  <si>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</si>
  <si>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</si>
  <si>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</si>
  <si>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</si>
  <si>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</si>
  <si>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</si>
  <si>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</si>
  <si>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</si>
  <si>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</si>
  <si>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</si>
  <si>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</si>
  <si>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</si>
  <si>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</si>
  <si>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</si>
  <si>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</si>
  <si>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</si>
  <si>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</si>
  <si>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</si>
  <si>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</si>
  <si>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</si>
  <si>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</si>
  <si>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</si>
  <si>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</si>
  <si>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</si>
  <si>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</si>
  <si>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</si>
  <si>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</si>
  <si>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</si>
  <si>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</si>
  <si>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</si>
  <si>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</si>
  <si>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</si>
  <si>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</si>
  <si>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</si>
  <si>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</si>
  <si>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</si>
  <si>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</si>
  <si>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</si>
  <si>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</si>
  <si>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</si>
  <si>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</si>
  <si>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</si>
  <si>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</si>
  <si>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</si>
  <si>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</si>
  <si>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</si>
  <si>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</si>
  <si>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</si>
  <si>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</si>
  <si>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</si>
  <si>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</si>
  <si>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</si>
  <si>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</si>
  <si>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</si>
  <si>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</si>
  <si>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</si>
  <si>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</si>
  <si>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</si>
  <si>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</si>
  <si>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</si>
  <si>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</si>
  <si>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</si>
  <si>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</si>
  <si>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</si>
  <si>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</si>
  <si>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</si>
  <si>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</si>
  <si>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</si>
  <si>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</si>
  <si>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</si>
  <si>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</si>
  <si>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</si>
  <si>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</si>
  <si>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</si>
  <si>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</si>
  <si>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</si>
  <si>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</si>
  <si>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</si>
  <si>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</si>
  <si>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</si>
  <si>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</si>
  <si>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</si>
  <si>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</si>
  <si>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</si>
  <si>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</si>
  <si>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</si>
  <si>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</si>
  <si>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</si>
  <si>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</si>
  <si>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</si>
  <si>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</si>
  <si>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</si>
  <si>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</si>
  <si>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</si>
  <si>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</si>
  <si>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</si>
  <si>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</si>
  <si>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</si>
  <si>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</si>
  <si>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</si>
  <si>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</si>
  <si>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</si>
  <si>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</si>
  <si>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</si>
  <si>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</si>
  <si>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</si>
  <si>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</si>
  <si>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</si>
  <si>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</si>
  <si>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</si>
  <si>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</si>
  <si>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</si>
  <si>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</si>
  <si>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</si>
  <si>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</si>
  <si>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</si>
  <si>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</si>
  <si>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</si>
  <si>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</si>
  <si>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</si>
  <si>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</si>
  <si>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</si>
  <si>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</si>
  <si>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</si>
  <si>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</si>
  <si>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</si>
  <si>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</si>
  <si>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</si>
  <si>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</si>
  <si>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</si>
  <si>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</si>
  <si>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</si>
  <si>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</si>
  <si>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</si>
  <si>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</si>
  <si>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</si>
  <si>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</si>
  <si>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</si>
  <si>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</si>
  <si>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</si>
  <si>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</si>
  <si>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</si>
  <si>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</si>
  <si>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</si>
  <si>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</si>
  <si>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</si>
  <si>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</si>
  <si>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</si>
  <si>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</si>
  <si>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</si>
  <si>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</si>
  <si>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</si>
  <si>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</si>
  <si>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</si>
  <si>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</si>
  <si>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</si>
  <si>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</si>
  <si>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</si>
  <si>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</si>
  <si>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</si>
  <si>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</si>
  <si>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</si>
  <si>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</si>
  <si>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</si>
  <si>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</si>
  <si>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</si>
  <si>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</si>
  <si>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</si>
  <si>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</si>
  <si>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</si>
  <si>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</si>
  <si>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</si>
  <si>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</si>
  <si>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</si>
  <si>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</si>
  <si>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</si>
  <si>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</si>
  <si>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</si>
  <si>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</si>
  <si>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</si>
  <si>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</si>
  <si>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</si>
  <si>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</si>
  <si>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</si>
  <si>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</si>
  <si>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</si>
  <si>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</si>
  <si>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</si>
  <si>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</si>
  <si>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</si>
  <si>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</si>
  <si>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</si>
  <si>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</si>
  <si>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</si>
  <si>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</si>
  <si>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</si>
  <si>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</si>
  <si>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</si>
  <si>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</si>
  <si>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</si>
  <si>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</si>
  <si>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</si>
  <si>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</si>
  <si>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</si>
  <si>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</si>
  <si>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</si>
  <si>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</si>
  <si>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</si>
  <si>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</si>
  <si>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</si>
  <si>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</si>
  <si>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</si>
  <si>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</si>
  <si>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</si>
  <si>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</si>
  <si>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</si>
  <si>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</si>
  <si>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</si>
  <si>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</si>
  <si>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</si>
  <si>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</si>
  <si>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</si>
  <si>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</si>
  <si>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</si>
  <si>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</si>
  <si>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</si>
  <si>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</si>
  <si>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</si>
  <si>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</si>
  <si>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</si>
  <si>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</si>
  <si>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</si>
  <si>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</si>
  <si>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</si>
  <si>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</si>
  <si>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</si>
  <si>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</si>
  <si>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</si>
  <si>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</si>
  <si>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</si>
  <si>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</si>
  <si>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</si>
  <si>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</si>
  <si>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</si>
  <si>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</si>
  <si>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</si>
  <si>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</si>
  <si>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</si>
  <si>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</si>
  <si>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</si>
  <si>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</si>
  <si>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</si>
  <si>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</si>
  <si>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</si>
  <si>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</si>
  <si>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</si>
  <si>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</si>
  <si>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</si>
  <si>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</si>
  <si>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</si>
  <si>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</si>
  <si>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</si>
  <si>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</si>
  <si>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</si>
  <si>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</si>
  <si>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</si>
  <si>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</si>
  <si>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</si>
  <si>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</si>
  <si>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</si>
  <si>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</si>
  <si>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</si>
  <si>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</si>
  <si>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</si>
  <si>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</si>
  <si>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</si>
  <si>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</si>
  <si>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</si>
  <si>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</si>
  <si>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</si>
  <si>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</si>
  <si>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</si>
  <si>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</si>
  <si>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</si>
  <si>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</si>
  <si>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</si>
  <si>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</si>
  <si>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</si>
  <si>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</si>
  <si>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</si>
  <si>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</si>
  <si>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</si>
  <si>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</si>
  <si>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</si>
  <si>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</si>
  <si>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</si>
  <si>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</si>
  <si>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</si>
  <si>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</si>
  <si>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</si>
  <si>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</si>
  <si>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</si>
  <si>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</si>
  <si>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</si>
  <si>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</si>
  <si>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</si>
  <si>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</si>
  <si>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</si>
  <si>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</si>
  <si>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</si>
  <si>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</si>
  <si>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</si>
  <si>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</si>
  <si>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</si>
  <si>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</si>
  <si>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</si>
  <si>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</si>
  <si>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</si>
  <si>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</si>
  <si>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</si>
  <si>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</si>
  <si>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</si>
  <si>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</si>
  <si>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</si>
  <si>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</si>
  <si>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</si>
  <si>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</si>
  <si>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</si>
  <si>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</si>
  <si>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</si>
  <si>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</si>
  <si>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</si>
  <si>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</si>
  <si>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</si>
  <si>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</si>
  <si>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</si>
  <si>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</si>
  <si>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</si>
  <si>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</si>
  <si>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</si>
  <si>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</si>
  <si>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</si>
  <si>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</si>
  <si>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</si>
  <si>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</si>
  <si>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</si>
  <si>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</si>
  <si>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</si>
  <si>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</si>
  <si>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</si>
  <si>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</si>
  <si>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</si>
  <si>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</si>
  <si>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</si>
  <si>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</si>
  <si>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</si>
  <si>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</si>
  <si>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</si>
  <si>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</si>
  <si>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</si>
  <si>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</si>
  <si>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</si>
  <si>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</si>
  <si>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</si>
  <si>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</si>
  <si>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</si>
  <si>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</si>
  <si>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</si>
  <si>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</si>
  <si>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</si>
  <si>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</si>
  <si>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</si>
  <si>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</si>
  <si>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</si>
  <si>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</si>
  <si>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</si>
  <si>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</si>
  <si>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</si>
  <si>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</si>
  <si>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</si>
  <si>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</si>
  <si>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</si>
  <si>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</si>
  <si>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</si>
  <si>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</si>
  <si>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</si>
  <si>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</si>
  <si>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</si>
  <si>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</si>
  <si>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</si>
  <si>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</si>
  <si>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</si>
  <si>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</si>
  <si>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</si>
  <si>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</si>
  <si>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</si>
  <si>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</si>
  <si>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</si>
  <si>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</si>
  <si>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</si>
  <si>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</si>
  <si>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</si>
  <si>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</si>
  <si>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</si>
  <si>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</si>
  <si>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</si>
  <si>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</si>
  <si>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</si>
  <si>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</si>
  <si>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</si>
  <si>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</si>
  <si>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</si>
  <si>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</si>
  <si>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</si>
  <si>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</si>
  <si>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</si>
  <si>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</si>
  <si>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</si>
  <si>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</si>
  <si>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</si>
  <si>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</si>
  <si>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</si>
  <si>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</si>
  <si>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</si>
  <si>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</si>
  <si>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</si>
  <si>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</si>
  <si>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</si>
  <si>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</si>
  <si>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</si>
  <si>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</si>
  <si>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</si>
  <si>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</si>
  <si>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</si>
  <si>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</si>
  <si>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</si>
  <si>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</si>
  <si>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</si>
  <si>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</si>
  <si>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</si>
  <si>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</si>
  <si>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</si>
  <si>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</si>
  <si>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</si>
  <si>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</si>
  <si>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</si>
  <si>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</si>
  <si>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</si>
  <si>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</si>
  <si>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</si>
  <si>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</si>
  <si>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</si>
  <si>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</si>
  <si>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</si>
  <si>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</si>
  <si>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</si>
  <si>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</si>
  <si>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</si>
  <si>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</si>
  <si>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</si>
  <si>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</si>
  <si>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</si>
  <si>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</si>
  <si>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</si>
  <si>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</si>
  <si>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</si>
  <si>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</si>
  <si>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</si>
  <si>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</si>
  <si>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</si>
  <si>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</si>
  <si>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</si>
  <si>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</si>
  <si>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</si>
  <si>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</si>
  <si>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</si>
  <si>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</si>
  <si>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</si>
  <si>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</si>
  <si>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</si>
  <si>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</si>
  <si>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</si>
  <si>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</si>
  <si>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</si>
  <si>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</si>
  <si>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</si>
  <si>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</si>
  <si>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</si>
  <si>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</si>
  <si>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</si>
  <si>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</si>
  <si>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</si>
  <si>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</si>
  <si>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</si>
  <si>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</si>
  <si>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</si>
  <si>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</si>
  <si>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</si>
  <si>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</si>
  <si>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</si>
  <si>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</si>
  <si>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</si>
  <si>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</si>
  <si>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</si>
  <si>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</si>
  <si>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</si>
  <si>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</si>
  <si>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</si>
  <si>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</si>
  <si>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</si>
  <si>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</si>
  <si>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</si>
  <si>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</si>
  <si>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</si>
  <si>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</si>
  <si>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</si>
  <si>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</si>
  <si>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</si>
  <si>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</si>
  <si>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</si>
  <si>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</si>
  <si>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</si>
  <si>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</si>
  <si>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</si>
  <si>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</si>
  <si>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</si>
  <si>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</si>
  <si>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</si>
  <si>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</si>
  <si>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</si>
  <si>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</si>
  <si>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</si>
  <si>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</si>
  <si>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</si>
  <si>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</si>
  <si>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</si>
  <si>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</si>
  <si>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</si>
  <si>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</si>
  <si>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</si>
  <si>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</si>
  <si>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</si>
  <si>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</si>
  <si>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</si>
  <si>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</si>
  <si>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</si>
  <si>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</si>
  <si>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</si>
  <si>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</si>
  <si>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</si>
  <si>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</si>
  <si>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</si>
  <si>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</si>
  <si>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</si>
  <si>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</si>
  <si>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</si>
  <si>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</si>
  <si>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</si>
  <si>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</si>
  <si>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</si>
  <si>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</si>
  <si>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</si>
  <si>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</si>
  <si>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</si>
  <si>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</si>
  <si>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</si>
  <si>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</si>
  <si>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</si>
  <si>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</si>
  <si>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</si>
  <si>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</si>
  <si>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</si>
  <si>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</si>
  <si>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</si>
  <si>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</si>
  <si>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</si>
  <si>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</si>
  <si>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</si>
  <si>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</si>
  <si>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</si>
  <si>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</si>
  <si>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</si>
  <si>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</si>
  <si>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</si>
  <si>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</si>
  <si>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</si>
  <si>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</si>
  <si>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</si>
  <si>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</si>
  <si>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</si>
  <si>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</si>
  <si>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</si>
  <si>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</si>
  <si>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</si>
  <si>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</si>
  <si>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</si>
  <si>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</si>
  <si>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</si>
  <si>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</si>
  <si>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</si>
  <si>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</si>
  <si>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</si>
  <si>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</si>
  <si>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</si>
  <si>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</si>
  <si>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</si>
  <si>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</si>
  <si>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</si>
  <si>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</si>
  <si>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</si>
  <si>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</si>
  <si>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</si>
  <si>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</si>
  <si>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</si>
  <si>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</si>
  <si>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</si>
  <si>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</si>
  <si>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</si>
  <si>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</si>
  <si>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</si>
  <si>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</si>
  <si>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</si>
  <si>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</si>
  <si>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</si>
  <si>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</si>
  <si>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</si>
  <si>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</si>
  <si>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</si>
  <si>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</si>
  <si>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</si>
  <si>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</si>
  <si>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</si>
  <si>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</si>
  <si>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</si>
  <si>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</si>
  <si>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</si>
  <si>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</si>
  <si>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</si>
  <si>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</si>
  <si>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</si>
  <si>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</si>
  <si>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</si>
  <si>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</si>
  <si>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</si>
  <si>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</si>
  <si>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</si>
  <si>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</si>
  <si>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</si>
  <si>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</si>
  <si>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</si>
  <si>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</si>
  <si>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</si>
  <si>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</si>
  <si>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</si>
  <si>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</si>
  <si>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</si>
  <si>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</si>
  <si>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</si>
  <si>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</si>
  <si>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</si>
  <si>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</si>
  <si>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</si>
  <si>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</si>
  <si>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</si>
  <si>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</si>
  <si>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</si>
  <si>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</si>
  <si>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</si>
  <si>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</si>
  <si>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</si>
  <si>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</si>
  <si>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</si>
  <si>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</si>
  <si>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</si>
  <si>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</si>
  <si>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</si>
  <si>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</si>
  <si>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</si>
  <si>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</si>
  <si>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</si>
  <si>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</si>
  <si>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</si>
  <si>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</si>
  <si>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</si>
  <si>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</si>
  <si>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</si>
  <si>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</si>
  <si>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</si>
  <si>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</si>
  <si>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</si>
  <si>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</si>
  <si>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</si>
  <si>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</si>
  <si>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</si>
  <si>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</si>
  <si>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</si>
  <si>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</si>
  <si>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</si>
  <si>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</si>
  <si>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</si>
  <si>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</si>
  <si>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</si>
  <si>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</si>
  <si>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</si>
  <si>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</si>
  <si>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</si>
  <si>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</si>
  <si>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</si>
  <si>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</si>
  <si>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</si>
  <si>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</si>
  <si>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</si>
  <si>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</si>
  <si>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</si>
  <si>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</si>
  <si>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</si>
  <si>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</si>
  <si>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</si>
  <si>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</si>
  <si>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</si>
  <si>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</si>
  <si>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</si>
  <si>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</si>
  <si>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</si>
  <si>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</si>
  <si>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</si>
  <si>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</si>
  <si>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</si>
  <si>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</si>
  <si>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</si>
  <si>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</si>
  <si>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</si>
  <si>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</si>
  <si>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</si>
  <si>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</si>
  <si>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</si>
  <si>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</si>
  <si>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</si>
  <si>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</si>
  <si>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</si>
  <si>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</si>
  <si>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</si>
  <si>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</si>
  <si>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</si>
  <si>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</si>
  <si>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</si>
  <si>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</si>
  <si>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</si>
  <si>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</si>
  <si>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</si>
  <si>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</si>
  <si>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</si>
  <si>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</si>
  <si>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</si>
  <si>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</si>
  <si>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</si>
  <si>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</si>
  <si>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</si>
  <si>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</si>
  <si>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</si>
  <si>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</si>
  <si>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</si>
  <si>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</si>
  <si>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</si>
  <si>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</si>
  <si>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</si>
  <si>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</si>
  <si>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</si>
  <si>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</si>
  <si>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</si>
  <si>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</si>
  <si>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</si>
  <si>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</si>
  <si>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</si>
  <si>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</si>
  <si>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</si>
  <si>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</si>
  <si>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</si>
  <si>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</si>
  <si>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</si>
  <si>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</si>
  <si>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</si>
  <si>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</si>
  <si>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</si>
  <si>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</si>
  <si>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</si>
  <si>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</si>
  <si>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</si>
  <si>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</si>
  <si>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</si>
  <si>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</si>
  <si>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</si>
  <si>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</si>
  <si>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</si>
  <si>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</si>
  <si>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</si>
  <si>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</si>
  <si>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</si>
  <si>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</si>
  <si>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</si>
  <si>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</si>
  <si>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</si>
  <si>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</si>
  <si>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</si>
  <si>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</si>
  <si>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</si>
  <si>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</si>
  <si>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</si>
  <si>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</si>
  <si>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</si>
  <si>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</si>
  <si>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</si>
  <si>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</si>
  <si>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</si>
  <si>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</si>
  <si>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</si>
  <si>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</si>
  <si>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</si>
  <si>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</si>
  <si>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</si>
  <si>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</si>
  <si>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</si>
  <si>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</si>
  <si>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</si>
  <si>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</si>
  <si>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</si>
  <si>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</si>
  <si>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</si>
  <si>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</si>
  <si>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</si>
  <si>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</si>
  <si>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</si>
  <si>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</si>
  <si>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</si>
  <si>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</si>
  <si>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</si>
  <si>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</si>
  <si>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</si>
  <si>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</si>
  <si>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</si>
  <si>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</si>
  <si>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</si>
  <si>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</si>
  <si>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</si>
  <si>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</si>
  <si>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</si>
  <si>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</si>
  <si>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</si>
  <si>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</si>
  <si>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</si>
  <si>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</si>
  <si>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</si>
  <si>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</si>
  <si>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</si>
  <si>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</si>
  <si>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</si>
  <si>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</si>
  <si>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</si>
  <si>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</si>
  <si>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</si>
  <si>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</si>
  <si>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</si>
  <si>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</si>
  <si>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</si>
  <si>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</si>
  <si>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</si>
  <si>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</si>
  <si>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</si>
  <si>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</si>
  <si>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</si>
  <si>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</si>
  <si>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</si>
  <si>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</si>
  <si>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</si>
  <si>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</si>
  <si>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</si>
  <si>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</si>
  <si>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</si>
  <si>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</si>
  <si>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</si>
  <si>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</si>
  <si>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</si>
  <si>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</si>
  <si>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</si>
  <si>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</si>
  <si>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</si>
  <si>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</si>
  <si>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</si>
  <si>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</si>
  <si>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</si>
  <si>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</si>
  <si>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</si>
  <si>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</si>
  <si>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</si>
  <si>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</si>
  <si>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</si>
  <si>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</si>
  <si>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</si>
  <si>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</si>
  <si>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</si>
  <si>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</si>
  <si>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</si>
  <si>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</si>
  <si>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</si>
  <si>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</si>
  <si>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</si>
  <si>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</si>
  <si>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</si>
  <si>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</si>
  <si>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</si>
  <si>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</si>
  <si>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</si>
  <si>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</si>
  <si>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</si>
  <si>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</si>
  <si>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</si>
  <si>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</si>
  <si>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</si>
  <si>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</si>
  <si>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</si>
  <si>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</si>
  <si>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</si>
  <si>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</si>
  <si>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</si>
  <si>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</si>
  <si>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</si>
  <si>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</si>
  <si>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</si>
  <si>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</si>
  <si>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</si>
  <si>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</si>
  <si>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</si>
  <si>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</si>
  <si>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</si>
  <si>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</si>
  <si>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</si>
  <si>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</si>
  <si>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</si>
  <si>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</si>
  <si>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</si>
  <si>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</si>
  <si>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</si>
  <si>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</si>
  <si>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</si>
  <si>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</si>
  <si>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</si>
  <si>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</si>
  <si>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</si>
  <si>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</si>
  <si>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</si>
  <si>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</si>
  <si>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</si>
  <si>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</si>
  <si>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</si>
  <si>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</si>
  <si>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</si>
  <si>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</si>
  <si>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</si>
  <si>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</si>
  <si>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</si>
  <si>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</si>
  <si>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</si>
  <si>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</si>
  <si>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</si>
  <si>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</si>
  <si>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</si>
  <si>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</si>
  <si>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</si>
  <si>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</si>
  <si>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</si>
  <si>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</si>
  <si>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</si>
  <si>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</si>
  <si>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</si>
  <si>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</si>
  <si>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</si>
  <si>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</si>
  <si>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</si>
  <si>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</si>
  <si>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</si>
  <si>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</si>
  <si>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</si>
  <si>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</si>
  <si>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</si>
  <si>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</si>
  <si>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</si>
  <si>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</si>
  <si>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</si>
  <si>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</si>
  <si>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</si>
  <si>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</si>
  <si>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</si>
  <si>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</si>
  <si>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</si>
  <si>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</si>
  <si>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</si>
  <si>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</si>
  <si>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</si>
  <si>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</si>
  <si>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</si>
  <si>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</si>
  <si>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</si>
  <si>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</si>
  <si>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</si>
  <si>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</si>
  <si>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</si>
  <si>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</si>
  <si>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</si>
  <si>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</si>
  <si>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</si>
  <si>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</si>
  <si>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</si>
  <si>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</si>
  <si>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</si>
  <si>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</si>
  <si>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</si>
  <si>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</si>
  <si>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</si>
  <si>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</si>
  <si>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</si>
  <si>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</si>
  <si>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</si>
  <si>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</si>
  <si>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</si>
  <si>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</si>
  <si>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</si>
  <si>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</si>
  <si>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</si>
  <si>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</si>
  <si>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</si>
  <si>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</si>
  <si>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</si>
  <si>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</si>
  <si>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</si>
  <si>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</si>
  <si>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</si>
  <si>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</si>
  <si>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</si>
  <si>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</si>
  <si>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</si>
  <si>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</si>
  <si>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</si>
  <si>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</si>
  <si>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</si>
  <si>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</si>
  <si>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</si>
  <si>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</si>
  <si>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</si>
  <si>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</si>
  <si>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</si>
  <si>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</si>
  <si>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</si>
  <si>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</si>
  <si>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</si>
  <si>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</si>
  <si>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</si>
  <si>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</si>
  <si>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</si>
  <si>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</si>
  <si>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</si>
  <si>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</si>
  <si>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</si>
  <si>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</si>
  <si>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</si>
  <si>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</si>
  <si>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</si>
  <si>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</si>
  <si>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</si>
  <si>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</si>
  <si>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</si>
  <si>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</si>
  <si>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</si>
  <si>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</si>
  <si>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</si>
  <si>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</si>
  <si>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</si>
  <si>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</si>
  <si>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</si>
  <si>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</si>
  <si>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</si>
  <si>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</si>
  <si>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</si>
  <si>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</si>
  <si>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</si>
  <si>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</si>
  <si>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</si>
  <si>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</si>
  <si>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</si>
  <si>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</si>
  <si>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</si>
  <si>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</si>
  <si>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</si>
  <si>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</si>
  <si>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</si>
  <si>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</si>
  <si>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</si>
  <si>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</si>
  <si>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</si>
  <si>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</si>
  <si>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</si>
  <si>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</si>
  <si>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</si>
  <si>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</si>
  <si>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</si>
  <si>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</si>
  <si>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</si>
  <si>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</si>
  <si>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</si>
  <si>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</si>
  <si>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</si>
  <si>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</si>
  <si>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</si>
  <si>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</si>
  <si>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</si>
  <si>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</si>
  <si>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</si>
  <si>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</si>
  <si>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</si>
  <si>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</si>
  <si>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</si>
  <si>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</si>
  <si>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</si>
  <si>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</si>
  <si>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</si>
  <si>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</si>
  <si>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</si>
  <si>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</si>
  <si>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</si>
  <si>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</si>
  <si>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</si>
  <si>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</si>
  <si>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</si>
  <si>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</si>
  <si>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</si>
  <si>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</si>
  <si>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</si>
  <si>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</si>
  <si>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</si>
  <si>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</si>
  <si>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</si>
  <si>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</si>
  <si>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</si>
  <si>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</si>
  <si>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</si>
  <si>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</si>
  <si>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</si>
  <si>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</si>
  <si>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</si>
  <si>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</si>
  <si>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</si>
  <si>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</si>
  <si>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</si>
  <si>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</si>
  <si>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</si>
  <si>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</si>
  <si>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</si>
  <si>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</si>
  <si>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</si>
  <si>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</si>
  <si>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</si>
  <si>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</si>
  <si>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</si>
  <si>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</si>
  <si>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</si>
  <si>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</si>
  <si>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</si>
  <si>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</si>
  <si>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</si>
  <si>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</si>
  <si>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</si>
  <si>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</si>
  <si>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</si>
  <si>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</si>
  <si>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</si>
  <si>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</si>
  <si>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</si>
  <si>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</si>
  <si>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</si>
  <si>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</si>
  <si>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</si>
  <si>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</si>
  <si>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</si>
  <si>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</si>
  <si>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</si>
  <si>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</si>
  <si>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</si>
  <si>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</si>
  <si>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</si>
  <si>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</si>
  <si>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</si>
  <si>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</si>
  <si>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</si>
  <si>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</si>
  <si>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</si>
  <si>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</si>
  <si>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</si>
  <si>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</si>
  <si>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</si>
  <si>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</si>
  <si>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</si>
  <si>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</si>
  <si>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</si>
  <si>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</si>
  <si>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</si>
  <si>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</si>
  <si>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</si>
  <si>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</si>
  <si>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</si>
  <si>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</si>
  <si>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</si>
  <si>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</si>
  <si>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</si>
  <si>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</si>
  <si>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</si>
  <si>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</si>
  <si>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</si>
  <si>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</si>
  <si>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</si>
  <si>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</si>
  <si>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</si>
  <si>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</si>
  <si>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</si>
  <si>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</si>
  <si>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</si>
  <si>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</si>
  <si>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</si>
  <si>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</si>
  <si>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</si>
  <si>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</si>
  <si>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</si>
  <si>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</si>
  <si>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</si>
  <si>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</si>
  <si>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</si>
  <si>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</si>
  <si>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</si>
  <si>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</si>
  <si>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</si>
  <si>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</si>
  <si>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</si>
  <si>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</si>
  <si>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</si>
  <si>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</si>
  <si>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</si>
  <si>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</si>
  <si>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</si>
  <si>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</si>
  <si>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</si>
  <si>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</si>
  <si>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</si>
  <si>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</si>
  <si>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</si>
  <si>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</si>
  <si>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</si>
  <si>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</si>
  <si>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</si>
  <si>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</si>
  <si>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</si>
  <si>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</si>
  <si>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</si>
  <si>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</si>
  <si>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</si>
  <si>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</si>
  <si>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</si>
  <si>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</si>
  <si>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</si>
  <si>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</si>
  <si>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</si>
  <si>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</si>
  <si>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</si>
  <si>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</si>
  <si>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</si>
  <si>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</si>
  <si>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</si>
  <si>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</si>
  <si>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</si>
  <si>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</si>
  <si>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</si>
  <si>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</si>
  <si>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</si>
  <si>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</si>
  <si>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</si>
  <si>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</si>
  <si>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</si>
  <si>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</si>
  <si>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</si>
  <si>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</si>
  <si>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</si>
  <si>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</si>
  <si>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</si>
  <si>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</si>
  <si>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</si>
  <si>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</si>
  <si>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</si>
  <si>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</si>
  <si>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</si>
  <si>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</si>
  <si>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</si>
  <si>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</si>
  <si>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</si>
  <si>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</si>
  <si>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</si>
  <si>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</si>
  <si>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</si>
  <si>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</si>
  <si>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</si>
  <si>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</si>
  <si>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</si>
  <si>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</si>
  <si>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</si>
  <si>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</si>
  <si>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</si>
  <si>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</si>
  <si>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</si>
  <si>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</si>
  <si>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</si>
  <si>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</si>
  <si>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</si>
  <si>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</si>
  <si>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</si>
  <si>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</si>
  <si>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</si>
  <si>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</si>
  <si>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</si>
  <si>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</si>
  <si>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</si>
  <si>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</si>
  <si>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</si>
  <si>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</si>
  <si>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</si>
  <si>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</si>
  <si>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</si>
  <si>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</si>
  <si>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</si>
  <si>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</si>
  <si>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</si>
  <si>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</si>
  <si>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</si>
  <si>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</si>
  <si>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</si>
  <si>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</si>
  <si>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</si>
  <si>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</si>
  <si>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</si>
  <si>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</si>
  <si>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</si>
  <si>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</si>
  <si>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</si>
  <si>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</si>
  <si>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</si>
  <si>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</si>
  <si>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</si>
  <si>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</si>
  <si>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</si>
  <si>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</si>
  <si>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</si>
  <si>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</si>
  <si>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</si>
  <si>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</si>
  <si>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</si>
  <si>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</si>
  <si>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</si>
  <si>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</si>
  <si>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</si>
  <si>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</si>
  <si>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</si>
  <si>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</si>
  <si>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</si>
  <si>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</si>
  <si>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</si>
  <si>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</si>
  <si>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</si>
  <si>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</si>
  <si>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</si>
  <si>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</si>
  <si>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</si>
  <si>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</si>
  <si>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</si>
  <si>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</si>
  <si>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</si>
  <si>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</si>
  <si>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</si>
  <si>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</si>
  <si>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</si>
  <si>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</si>
  <si>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</si>
  <si>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</si>
  <si>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</si>
  <si>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</si>
  <si>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</si>
  <si>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</si>
  <si>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</si>
  <si>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</si>
  <si>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</si>
  <si>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</si>
  <si>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</si>
  <si>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</si>
  <si>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</si>
  <si>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</si>
  <si>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</si>
  <si>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</si>
  <si>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</si>
  <si>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</si>
  <si>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</si>
  <si>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</si>
  <si>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</si>
  <si>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</si>
  <si>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</si>
  <si>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</si>
  <si>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</si>
  <si>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</si>
  <si>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</si>
  <si>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</si>
  <si>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</si>
  <si>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</si>
  <si>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</si>
  <si>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</si>
  <si>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</si>
  <si>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</si>
  <si>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</si>
  <si>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</si>
  <si>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</si>
  <si>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</si>
  <si>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</si>
  <si>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</si>
  <si>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</si>
  <si>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</si>
  <si>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</si>
  <si>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</si>
  <si>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</si>
  <si>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</si>
  <si>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</si>
  <si>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</si>
  <si>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</si>
  <si>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</si>
  <si>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</si>
  <si>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</si>
  <si>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</si>
  <si>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</si>
  <si>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</si>
  <si>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</si>
  <si>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</si>
  <si>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</si>
  <si>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</si>
  <si>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</si>
  <si>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</si>
  <si>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</si>
  <si>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</si>
  <si>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</si>
  <si>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</si>
  <si>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</si>
  <si>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</si>
  <si>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</si>
  <si>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</si>
  <si>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</si>
  <si>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</si>
  <si>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</si>
  <si>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</si>
  <si>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</si>
  <si>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</si>
  <si>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</si>
  <si>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</si>
  <si>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</si>
  <si>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</si>
  <si>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</si>
  <si>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</si>
  <si>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</si>
  <si>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</si>
  <si>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</si>
  <si>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</si>
  <si>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</si>
  <si>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</si>
  <si>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</si>
  <si>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</si>
  <si>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</si>
  <si>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</si>
  <si>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</si>
  <si>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</si>
  <si>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</si>
  <si>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</si>
  <si>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</si>
  <si>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</si>
  <si>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</si>
  <si>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</si>
  <si>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</si>
  <si>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</si>
  <si>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</si>
  <si>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</si>
  <si>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</si>
  <si>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</si>
  <si>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</si>
  <si>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</si>
  <si>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</si>
  <si>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</si>
  <si>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</si>
  <si>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</si>
  <si>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</si>
  <si>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</si>
  <si>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</si>
  <si>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</si>
  <si>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</si>
  <si>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</si>
  <si>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</si>
  <si>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</si>
  <si>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</si>
  <si>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</si>
  <si>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</si>
  <si>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</si>
  <si>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</si>
  <si>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</si>
  <si>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</si>
  <si>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</si>
  <si>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</si>
  <si>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</si>
  <si>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</si>
  <si>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</si>
  <si>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</si>
  <si>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</si>
  <si>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</si>
  <si>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</si>
  <si>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</si>
  <si>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</si>
  <si>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</si>
  <si>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</si>
  <si>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</si>
  <si>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</si>
  <si>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</si>
  <si>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</si>
  <si>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</si>
  <si>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</si>
  <si>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</si>
  <si>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</si>
  <si>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</si>
  <si>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</si>
  <si>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</si>
  <si>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</si>
  <si>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</si>
  <si>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</si>
  <si>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</si>
  <si>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</si>
  <si>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</si>
  <si>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</si>
  <si>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</si>
  <si>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</si>
  <si>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</si>
  <si>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</si>
  <si>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</si>
  <si>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</si>
  <si>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</si>
  <si>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</si>
  <si>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</si>
  <si>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</si>
  <si>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</si>
  <si>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</si>
  <si>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</si>
  <si>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</si>
  <si>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</si>
  <si>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</si>
  <si>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</si>
  <si>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</si>
  <si>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</si>
  <si>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</si>
  <si>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</si>
  <si>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</si>
  <si>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</si>
  <si>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</si>
  <si>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</si>
  <si>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</si>
  <si>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</si>
  <si>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</si>
  <si>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</si>
  <si>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</si>
  <si>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</si>
  <si>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</si>
  <si>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</si>
  <si>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</si>
  <si>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</si>
  <si>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</si>
  <si>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</si>
  <si>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</si>
  <si>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</si>
  <si>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</si>
  <si>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</si>
  <si>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</si>
  <si>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</si>
  <si>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</si>
  <si>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</si>
  <si>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</si>
  <si>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</si>
  <si>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</si>
  <si>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</si>
  <si>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</si>
  <si>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</si>
  <si>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</si>
  <si>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</si>
  <si>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</si>
  <si>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</si>
  <si>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</si>
  <si>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</si>
  <si>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</si>
  <si>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</si>
  <si>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</si>
  <si>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</si>
  <si>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</si>
  <si>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</si>
  <si>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</si>
  <si>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</si>
  <si>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</si>
  <si>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</si>
  <si>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</si>
  <si>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</si>
  <si>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</si>
  <si>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</si>
  <si>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</si>
  <si>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</si>
  <si>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</si>
  <si>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</si>
  <si>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</si>
  <si>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</si>
  <si>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</si>
  <si>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</si>
  <si>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</si>
  <si>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</si>
  <si>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</si>
  <si>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</si>
  <si>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</si>
  <si>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</si>
  <si>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</si>
  <si>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</si>
  <si>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</si>
  <si>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</si>
  <si>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</si>
  <si>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</si>
  <si>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</si>
  <si>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</si>
  <si>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</si>
  <si>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</si>
  <si>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</si>
  <si>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</si>
  <si>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</si>
  <si>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</si>
  <si>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</si>
  <si>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</si>
  <si>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</si>
  <si>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</si>
  <si>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</si>
  <si>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</si>
  <si>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</si>
  <si>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</si>
  <si>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</si>
  <si>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</si>
  <si>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</si>
  <si>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</si>
  <si>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</si>
  <si>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</si>
  <si>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</si>
  <si>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</si>
  <si>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</si>
  <si>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</si>
  <si>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</si>
  <si>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</si>
  <si>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</si>
  <si>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</si>
  <si>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</si>
  <si>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</si>
  <si>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</si>
  <si>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</si>
  <si>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</si>
  <si>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</si>
  <si>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</si>
  <si>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</si>
  <si>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</si>
  <si>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</si>
  <si>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</si>
  <si>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</si>
  <si>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</si>
  <si>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</si>
  <si>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</si>
  <si>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</si>
  <si>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</si>
  <si>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</si>
  <si>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</si>
  <si>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</si>
  <si>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</si>
  <si>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</si>
  <si>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</si>
  <si>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</si>
  <si>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</si>
  <si>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</si>
  <si>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</si>
  <si>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</si>
  <si>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</si>
  <si>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</si>
  <si>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</si>
  <si>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</si>
  <si>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</si>
  <si>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</si>
  <si>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</si>
  <si>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</si>
  <si>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</si>
  <si>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</si>
  <si>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</si>
  <si>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</si>
  <si>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</si>
  <si>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</si>
  <si>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</si>
  <si>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</si>
  <si>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</si>
  <si>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</si>
  <si>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</si>
  <si>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</si>
  <si>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</si>
  <si>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</si>
  <si>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</si>
  <si>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</si>
  <si>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</si>
  <si>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</si>
  <si>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</si>
  <si>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</si>
  <si>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</si>
  <si>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</si>
  <si>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</si>
  <si>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</si>
  <si>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</si>
  <si>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</si>
  <si>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</si>
  <si>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</si>
  <si>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</si>
  <si>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</si>
  <si>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</si>
  <si>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</si>
  <si>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</si>
  <si>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</si>
  <si>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</si>
  <si>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</si>
  <si>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</si>
  <si>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</si>
  <si>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</si>
  <si>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</si>
  <si>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</si>
  <si>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</si>
  <si>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</si>
  <si>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</si>
  <si>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</si>
  <si>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</si>
  <si>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</si>
  <si>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</si>
  <si>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</si>
  <si>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</si>
  <si>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</si>
  <si>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</si>
  <si>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</si>
  <si>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</si>
  <si>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</si>
  <si>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</si>
  <si>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</si>
  <si>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</si>
  <si>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</si>
  <si>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</si>
  <si>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</si>
  <si>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</si>
  <si>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</si>
  <si>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</si>
  <si>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</si>
  <si>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</si>
  <si>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</si>
  <si>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</si>
  <si>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</si>
  <si>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</si>
  <si>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</si>
  <si>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</si>
  <si>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</si>
  <si>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</si>
  <si>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</si>
  <si>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</si>
  <si>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</si>
  <si>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</si>
  <si>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</si>
  <si>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</si>
  <si>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</si>
  <si>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</si>
  <si>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</si>
  <si>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</si>
  <si>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</si>
  <si>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</si>
  <si>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</si>
  <si>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</si>
  <si>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</si>
  <si>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</si>
  <si>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</si>
  <si>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</si>
  <si>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</si>
  <si>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</si>
  <si>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</si>
  <si>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</si>
  <si>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</si>
  <si>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</si>
  <si>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</si>
  <si>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</si>
  <si>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</si>
  <si>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</si>
  <si>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</si>
  <si>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</si>
  <si>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</si>
  <si>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</si>
  <si>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</si>
  <si>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</si>
  <si>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</si>
  <si>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</si>
  <si>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</si>
  <si>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</si>
  <si>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</si>
  <si>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</si>
  <si>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</si>
  <si>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</si>
  <si>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</si>
  <si>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</si>
  <si>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</si>
  <si>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</si>
  <si>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</si>
  <si>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</si>
  <si>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</si>
  <si>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</si>
  <si>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</si>
  <si>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</si>
  <si>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</si>
  <si>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</si>
  <si>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</si>
  <si>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</si>
  <si>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</si>
  <si>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</si>
  <si>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</si>
  <si>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</si>
  <si>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</si>
  <si>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</si>
  <si>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</si>
  <si>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</si>
  <si>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</si>
  <si>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</si>
  <si>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</si>
  <si>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</si>
  <si>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</si>
  <si>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</si>
  <si>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</si>
  <si>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</si>
  <si>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</si>
  <si>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</si>
  <si>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</si>
  <si>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</si>
  <si>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</si>
  <si>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</si>
  <si>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</si>
  <si>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</si>
  <si>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</si>
  <si>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</si>
  <si>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</si>
  <si>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</si>
  <si>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</si>
  <si>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</si>
  <si>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</si>
  <si>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</si>
  <si>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</si>
  <si>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</si>
  <si>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</si>
  <si>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</si>
  <si>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</si>
  <si>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</si>
  <si>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</si>
  <si>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</si>
  <si>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</si>
  <si>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</si>
  <si>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</si>
  <si>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</si>
  <si>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</si>
  <si>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</si>
  <si>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</si>
  <si>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</si>
  <si>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</si>
  <si>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</si>
  <si>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</si>
  <si>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</si>
  <si>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</si>
  <si>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</si>
  <si>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</si>
  <si>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</si>
  <si>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</si>
  <si>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</si>
  <si>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</si>
  <si>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</si>
  <si>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</si>
  <si>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</si>
  <si>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</si>
  <si>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</si>
  <si>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</si>
  <si>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</si>
  <si>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</si>
  <si>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</si>
  <si>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</si>
  <si>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</si>
  <si>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</si>
  <si>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</si>
  <si>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</si>
  <si>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</si>
  <si>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</si>
  <si>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</si>
  <si>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</si>
  <si>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</si>
  <si>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</si>
  <si>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</si>
  <si>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</si>
  <si>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</si>
  <si>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</si>
  <si>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</si>
  <si>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</si>
  <si>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</si>
  <si>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</si>
  <si>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</si>
  <si>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</si>
  <si>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</si>
  <si>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</si>
  <si>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</si>
  <si>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</si>
  <si>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</si>
  <si>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</si>
  <si>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</si>
  <si>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</si>
  <si>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</si>
  <si>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</si>
  <si>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</si>
  <si>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</si>
  <si>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</si>
  <si>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</si>
  <si>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</si>
  <si>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</si>
  <si>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</si>
  <si>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</si>
  <si>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</si>
  <si>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</si>
  <si>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</si>
  <si>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</si>
  <si>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</si>
  <si>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</si>
  <si>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</si>
  <si>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</si>
  <si>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</si>
  <si>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</si>
  <si>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</si>
  <si>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</si>
  <si>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</si>
  <si>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</si>
  <si>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</si>
  <si>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</si>
  <si>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</si>
  <si>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</si>
  <si>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</si>
  <si>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</si>
  <si>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</si>
  <si>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</si>
  <si>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</si>
  <si>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</si>
  <si>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</si>
  <si>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</si>
  <si>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</si>
  <si>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</si>
  <si>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</si>
  <si>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</si>
  <si>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</si>
  <si>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</si>
  <si>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</si>
  <si>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</si>
  <si>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</si>
  <si>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</si>
  <si>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</si>
  <si>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</si>
  <si>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</si>
  <si>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</si>
  <si>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</si>
  <si>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</si>
  <si>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</si>
  <si>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</si>
  <si>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</si>
  <si>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</si>
  <si>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</si>
  <si>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</si>
  <si>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</si>
  <si>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</si>
  <si>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</si>
  <si>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</si>
  <si>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</si>
  <si>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</si>
  <si>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</si>
  <si>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</si>
  <si>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</si>
  <si>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</si>
  <si>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</si>
  <si>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</si>
  <si>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</si>
  <si>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</si>
  <si>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</si>
  <si>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</si>
  <si>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</si>
  <si>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</si>
  <si>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</si>
  <si>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</si>
  <si>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</si>
  <si>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</si>
  <si>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</si>
  <si>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</si>
  <si>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</si>
  <si>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</si>
  <si>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</si>
  <si>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</si>
  <si>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</si>
  <si>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</si>
  <si>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</si>
  <si>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</si>
  <si>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</si>
  <si>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</si>
  <si>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</si>
  <si>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</si>
  <si>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</si>
  <si>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</si>
  <si>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</si>
  <si>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</si>
  <si>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</si>
  <si>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</si>
  <si>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</si>
  <si>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</si>
  <si>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</si>
  <si>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</si>
  <si>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</si>
  <si>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</si>
  <si>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</si>
  <si>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</si>
  <si>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</si>
  <si>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</si>
  <si>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</si>
  <si>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</si>
  <si>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</si>
  <si>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</si>
  <si>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</si>
  <si>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</si>
  <si>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</si>
  <si>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</si>
  <si>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</si>
  <si>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</si>
  <si>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</si>
  <si>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</si>
  <si>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</si>
  <si>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</si>
  <si>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</si>
  <si>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</si>
  <si>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</si>
  <si>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</si>
  <si>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</si>
  <si>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</si>
  <si>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</si>
  <si>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</si>
  <si>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</si>
  <si>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</si>
  <si>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</si>
  <si>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</si>
  <si>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</si>
  <si>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</si>
  <si>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</si>
  <si>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</si>
  <si>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</si>
  <si>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</si>
  <si>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</si>
  <si>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</si>
  <si>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</si>
  <si>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</si>
  <si>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</si>
  <si>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</si>
  <si>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</si>
  <si>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</si>
  <si>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</si>
  <si>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</si>
  <si>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</si>
  <si>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</si>
  <si>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</si>
  <si>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</si>
  <si>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</si>
  <si>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</si>
  <si>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</si>
  <si>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</si>
  <si>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</si>
  <si>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</si>
  <si>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</si>
  <si>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</si>
  <si>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</si>
  <si>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</si>
  <si>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</si>
  <si>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</si>
  <si>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</si>
  <si>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</si>
  <si>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</si>
  <si>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</si>
  <si>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</si>
  <si>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</si>
  <si>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</si>
  <si>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</si>
  <si>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</si>
  <si>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</si>
  <si>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</si>
  <si>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</si>
  <si>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</si>
  <si>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</si>
  <si>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</si>
  <si>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</si>
  <si>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</si>
  <si>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</si>
  <si>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</si>
  <si>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</si>
  <si>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</si>
  <si>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</si>
  <si>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</si>
  <si>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</si>
  <si>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</si>
  <si>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</si>
  <si>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</si>
  <si>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</si>
  <si>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</si>
  <si>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</si>
  <si>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</si>
  <si>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</si>
  <si>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</si>
  <si>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</si>
  <si>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</si>
  <si>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</si>
  <si>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</si>
  <si>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</si>
  <si>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</si>
  <si>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</si>
  <si>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</si>
  <si>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</si>
  <si>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</si>
  <si>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</si>
  <si>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</si>
  <si>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</si>
  <si>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</si>
  <si>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</si>
  <si>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</si>
  <si>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</si>
  <si>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</si>
  <si>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</si>
  <si>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</si>
  <si>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</si>
  <si>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</si>
  <si>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</si>
  <si>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</si>
  <si>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</si>
  <si>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</si>
  <si>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</si>
  <si>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</si>
  <si>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</si>
  <si>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</si>
  <si>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</si>
  <si>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</si>
  <si>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</si>
  <si>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</si>
  <si>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</si>
  <si>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</si>
  <si>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</si>
  <si>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</si>
  <si>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</si>
  <si>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</si>
  <si>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</si>
  <si>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</si>
  <si>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</si>
  <si>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</si>
  <si>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</si>
  <si>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</si>
  <si>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</si>
  <si>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</si>
  <si>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</si>
  <si>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</si>
  <si>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</si>
  <si>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</si>
  <si>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</si>
  <si>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</si>
  <si>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</si>
  <si>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</si>
  <si>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</si>
  <si>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</si>
  <si>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</si>
  <si>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</si>
  <si>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</si>
  <si>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</si>
  <si>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</si>
  <si>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</si>
  <si>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</si>
  <si>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</si>
  <si>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</si>
  <si>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</si>
  <si>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</si>
  <si>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</si>
  <si>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</si>
  <si>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</si>
  <si>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</si>
  <si>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</si>
  <si>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</si>
  <si>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</si>
  <si>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</si>
  <si>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</si>
  <si>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</si>
  <si>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</si>
  <si>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</si>
  <si>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</si>
  <si>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</si>
  <si>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</si>
  <si>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</si>
  <si>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</si>
  <si>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</si>
  <si>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</si>
  <si>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</si>
  <si>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</si>
  <si>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</si>
  <si>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</si>
  <si>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</si>
  <si>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</si>
  <si>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</si>
  <si>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</si>
  <si>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</si>
  <si>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</si>
  <si>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</si>
  <si>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</si>
  <si>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</si>
  <si>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</si>
  <si>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</si>
  <si>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</si>
  <si>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</si>
  <si>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</si>
  <si>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</si>
  <si>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</si>
  <si>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</si>
  <si>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</si>
  <si>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</si>
  <si>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</si>
  <si>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</si>
  <si>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</si>
  <si>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</si>
  <si>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</si>
  <si>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</si>
  <si>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</si>
  <si>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</si>
  <si>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</si>
  <si>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</si>
  <si>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</si>
  <si>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</si>
  <si>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</si>
  <si>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</si>
  <si>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</si>
  <si>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</si>
  <si>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</si>
  <si>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</si>
  <si>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</si>
  <si>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</si>
  <si>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</si>
  <si>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</si>
  <si>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</si>
  <si>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</si>
  <si>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</si>
  <si>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</si>
  <si>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</si>
  <si>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</si>
  <si>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</si>
  <si>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</si>
  <si>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</si>
  <si>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</si>
  <si>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</si>
  <si>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</si>
  <si>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</si>
  <si>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</si>
  <si>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</si>
  <si>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</si>
  <si>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</si>
  <si>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</si>
  <si>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</si>
  <si>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</si>
  <si>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</si>
  <si>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</si>
  <si>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</si>
  <si>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</si>
  <si>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</si>
  <si>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</si>
  <si>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</si>
  <si>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</si>
  <si>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</si>
  <si>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</si>
  <si>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</si>
  <si>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</si>
  <si>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</si>
  <si>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</si>
  <si>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</si>
  <si>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</si>
  <si>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</si>
  <si>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</si>
  <si>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</si>
  <si>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</si>
  <si>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</si>
  <si>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</si>
  <si>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</si>
  <si>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</si>
  <si>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</si>
  <si>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</si>
  <si>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</si>
  <si>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</si>
  <si>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</si>
  <si>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</si>
  <si>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</si>
  <si>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</si>
  <si>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</si>
  <si>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</si>
  <si>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</si>
  <si>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</si>
  <si>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</si>
  <si>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</si>
  <si>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</si>
  <si>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</si>
  <si>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</si>
  <si>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</si>
  <si>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</si>
  <si>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</si>
  <si>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</si>
  <si>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</si>
  <si>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</si>
  <si>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</si>
  <si>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</si>
  <si>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</si>
  <si>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</si>
  <si>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</si>
  <si>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</si>
  <si>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</si>
  <si>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</si>
  <si>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</si>
  <si>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</si>
  <si>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</si>
  <si>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</si>
  <si>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</si>
  <si>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</si>
  <si>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</si>
  <si>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</si>
  <si>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</si>
  <si>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</si>
  <si>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</si>
  <si>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</si>
  <si>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</si>
  <si>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</si>
  <si>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</si>
  <si>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</si>
  <si>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</si>
  <si>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</si>
  <si>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</si>
  <si>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</si>
  <si>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</si>
  <si>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</si>
  <si>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</si>
  <si>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</si>
  <si>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</si>
  <si>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</si>
  <si>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</si>
  <si>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</si>
  <si>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</si>
  <si>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</si>
  <si>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</si>
  <si>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</si>
  <si>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</si>
  <si>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</si>
  <si>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</si>
  <si>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</si>
  <si>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</si>
  <si>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</si>
  <si>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</si>
  <si>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</si>
  <si>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</si>
  <si>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</si>
  <si>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</si>
  <si>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</si>
  <si>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</si>
  <si>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</si>
  <si>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</si>
  <si>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</si>
  <si>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</si>
  <si>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</si>
  <si>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</si>
  <si>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</si>
  <si>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</si>
  <si>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</si>
  <si>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</si>
  <si>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</si>
  <si>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</si>
  <si>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</si>
  <si>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</si>
  <si>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</si>
  <si>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</si>
  <si>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</si>
  <si>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</si>
  <si>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</si>
  <si>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</si>
  <si>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</si>
  <si>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</si>
  <si>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</si>
  <si>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</si>
  <si>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</si>
  <si>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</si>
  <si>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</si>
  <si>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</si>
  <si>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</si>
  <si>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</si>
  <si>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</si>
  <si>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</si>
  <si>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</si>
  <si>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</si>
  <si>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</si>
  <si>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</si>
  <si>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</si>
  <si>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</si>
  <si>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</si>
  <si>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</si>
  <si>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</si>
  <si>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</si>
  <si>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</si>
  <si>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</si>
  <si>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</si>
  <si>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</si>
  <si>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</si>
  <si>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</si>
  <si>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</si>
  <si>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</si>
  <si>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</si>
  <si>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</si>
  <si>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</si>
  <si>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</si>
  <si>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</si>
  <si>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</si>
  <si>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</si>
  <si>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</si>
  <si>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</si>
  <si>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</si>
  <si>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</si>
  <si>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</si>
  <si>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</si>
  <si>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</si>
  <si>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</si>
  <si>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</si>
  <si>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</si>
  <si>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</si>
  <si>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</si>
  <si>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</si>
  <si>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</si>
  <si>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</si>
  <si>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</si>
  <si>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</si>
  <si>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</si>
  <si>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</si>
  <si>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</si>
  <si>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</si>
  <si>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</si>
  <si>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</si>
  <si>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</si>
  <si>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</si>
  <si>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</si>
  <si>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</si>
  <si>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</si>
  <si>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</si>
  <si>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</si>
  <si>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</si>
  <si>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</si>
  <si>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</si>
  <si>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</si>
  <si>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</si>
  <si>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</si>
  <si>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</si>
  <si>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</si>
  <si>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</si>
  <si>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</si>
  <si>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</si>
  <si>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</si>
  <si>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</si>
  <si>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</si>
  <si>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</si>
  <si>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</si>
  <si>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</si>
  <si>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</si>
  <si>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</si>
  <si>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</si>
  <si>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</si>
  <si>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</si>
  <si>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</si>
  <si>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</si>
  <si>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</si>
  <si>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</si>
  <si>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</si>
  <si>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</si>
  <si>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</si>
  <si>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</si>
  <si>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</si>
  <si>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</si>
  <si>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</si>
  <si>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</si>
  <si>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</si>
  <si>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</si>
  <si>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</si>
  <si>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</si>
  <si>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</si>
  <si>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</si>
  <si>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</si>
  <si>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</si>
  <si>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</si>
  <si>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</si>
  <si>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</si>
  <si>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</si>
  <si>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</si>
  <si>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</si>
  <si>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</si>
  <si>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</si>
  <si>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</si>
  <si>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</si>
  <si>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</si>
  <si>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</si>
  <si>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</si>
  <si>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</si>
  <si>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</si>
  <si>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</si>
  <si>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</si>
  <si>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</si>
  <si>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</si>
  <si>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</si>
  <si>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</si>
  <si>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</si>
  <si>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</si>
  <si>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</si>
  <si>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</si>
  <si>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</si>
  <si>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</si>
  <si>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</si>
  <si>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</si>
  <si>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</si>
  <si>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</si>
  <si>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</si>
  <si>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</si>
  <si>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</si>
  <si>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</si>
  <si>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</si>
  <si>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</si>
  <si>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</si>
  <si>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</si>
  <si>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</si>
  <si>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</si>
  <si>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</si>
  <si>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</si>
  <si>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</si>
  <si>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</si>
  <si>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</si>
  <si>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</si>
  <si>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</si>
  <si>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</si>
  <si>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</si>
  <si>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</si>
  <si>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</si>
  <si>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</si>
  <si>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</si>
  <si>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</si>
  <si>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</si>
  <si>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</si>
  <si>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</si>
  <si>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</si>
  <si>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</si>
  <si>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</si>
  <si>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</si>
  <si>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</si>
  <si>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</si>
  <si>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</si>
  <si>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</si>
  <si>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</si>
  <si>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</si>
  <si>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</si>
  <si>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</si>
  <si>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</si>
  <si>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</si>
  <si>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</si>
  <si>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</si>
  <si>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</si>
  <si>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</si>
  <si>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</si>
  <si>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</si>
  <si>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</si>
  <si>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</si>
  <si>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</si>
  <si>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</si>
  <si>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</si>
  <si>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</si>
  <si>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</si>
  <si>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</si>
  <si>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</si>
  <si>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</si>
  <si>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</si>
  <si>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</si>
  <si>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</si>
  <si>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</si>
  <si>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</si>
  <si>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</si>
  <si>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</si>
  <si>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</si>
  <si>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</si>
  <si>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</si>
  <si>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</si>
  <si>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</si>
  <si>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</si>
  <si>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</si>
  <si>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</si>
  <si>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</si>
  <si>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</si>
  <si>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</si>
  <si>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</si>
  <si>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</si>
  <si>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</si>
  <si>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</si>
  <si>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</si>
  <si>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</si>
  <si>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</si>
  <si>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</si>
  <si>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</si>
  <si>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</si>
  <si>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</si>
  <si>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</si>
  <si>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</si>
  <si>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</si>
  <si>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</si>
  <si>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</si>
  <si>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</si>
  <si>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</si>
  <si>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</si>
  <si>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</si>
  <si>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</si>
  <si>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</si>
  <si>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</si>
  <si>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</si>
  <si>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</si>
  <si>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</si>
  <si>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</si>
  <si>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</si>
  <si>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</si>
  <si>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</si>
  <si>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</si>
  <si>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</si>
  <si>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</si>
  <si>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</si>
  <si>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</si>
  <si>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</si>
  <si>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</si>
  <si>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</si>
  <si>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</si>
  <si>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</si>
  <si>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</si>
  <si>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</si>
  <si>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</si>
  <si>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</si>
  <si>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</si>
  <si>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</si>
  <si>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</si>
  <si>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</si>
  <si>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</si>
  <si>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</si>
  <si>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</si>
  <si>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</si>
  <si>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</si>
  <si>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</si>
  <si>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</si>
  <si>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</si>
  <si>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</si>
  <si>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</si>
  <si>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</si>
  <si>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</si>
  <si>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</si>
  <si>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</si>
  <si>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</si>
  <si>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</si>
  <si>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</si>
  <si>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</si>
  <si>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</si>
  <si>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</si>
  <si>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</si>
  <si>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</si>
  <si>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</si>
  <si>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</si>
  <si>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</si>
  <si>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</si>
  <si>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</si>
  <si>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</si>
  <si>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</si>
  <si>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</si>
  <si>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</si>
  <si>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</si>
  <si>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</si>
  <si>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</si>
  <si>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</si>
  <si>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</si>
  <si>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</si>
  <si>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</si>
  <si>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</si>
  <si>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</si>
  <si>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</si>
  <si>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</si>
  <si>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</si>
  <si>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</si>
  <si>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</si>
  <si>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</si>
  <si>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</si>
  <si>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</si>
  <si>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</si>
  <si>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</si>
  <si>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</si>
  <si>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</si>
  <si>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</si>
  <si>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</si>
  <si>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</si>
  <si>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</si>
  <si>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</si>
  <si>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</si>
  <si>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</si>
  <si>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</si>
  <si>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</si>
  <si>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</si>
  <si>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</si>
  <si>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</si>
  <si>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</si>
  <si>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</si>
  <si>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</si>
  <si>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</si>
  <si>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</si>
  <si>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</si>
  <si>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</si>
  <si>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</si>
  <si>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</si>
  <si>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</si>
  <si>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</si>
  <si>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</si>
  <si>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</si>
  <si>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</si>
  <si>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</si>
  <si>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</si>
  <si>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</si>
  <si>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</si>
  <si>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</si>
  <si>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</si>
  <si>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</si>
  <si>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</si>
  <si>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</si>
  <si>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</si>
  <si>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</si>
  <si>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</si>
  <si>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</si>
  <si>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</si>
  <si>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</si>
  <si>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</si>
  <si>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</si>
  <si>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</si>
  <si>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</si>
  <si>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</si>
  <si>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</si>
  <si>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</si>
  <si>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</si>
  <si>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</si>
  <si>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</si>
  <si>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</si>
  <si>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</si>
  <si>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</si>
  <si>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</si>
  <si>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</si>
  <si>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</si>
  <si>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</si>
  <si>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</si>
  <si>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</si>
  <si>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</si>
  <si>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</si>
  <si>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</si>
  <si>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</si>
  <si>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</si>
  <si>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</si>
  <si>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</si>
  <si>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</si>
  <si>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</si>
  <si>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</si>
  <si>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</si>
  <si>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</si>
  <si>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</si>
  <si>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</si>
  <si>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</si>
  <si>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</si>
  <si>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</si>
  <si>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</si>
  <si>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</si>
  <si>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</si>
  <si>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</si>
  <si>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</si>
  <si>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</si>
  <si>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</si>
  <si>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</si>
  <si>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</si>
  <si>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</si>
  <si>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</si>
  <si>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</si>
  <si>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</si>
  <si>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</si>
  <si>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</si>
  <si>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</si>
  <si>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</si>
  <si>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</si>
  <si>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</si>
  <si>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</si>
  <si>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</si>
  <si>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</si>
  <si>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</si>
  <si>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</si>
  <si>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</si>
  <si>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</si>
  <si>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</si>
  <si>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</si>
  <si>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</si>
  <si>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</si>
  <si>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</si>
  <si>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</si>
  <si>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</si>
  <si>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</si>
  <si>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</si>
  <si>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</si>
  <si>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</si>
  <si>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</si>
  <si>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</si>
  <si>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</si>
  <si>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</si>
  <si>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</si>
  <si>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</si>
  <si>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</si>
  <si>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</si>
  <si>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</si>
  <si>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</si>
  <si>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</si>
  <si>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</si>
  <si>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</si>
  <si>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</si>
  <si>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</si>
  <si>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</si>
  <si>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</si>
  <si>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</si>
  <si>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</si>
  <si>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</si>
  <si>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</si>
  <si>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</si>
  <si>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</si>
  <si>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</si>
  <si>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</si>
  <si>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</si>
  <si>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</si>
  <si>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</si>
  <si>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</si>
  <si>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</si>
  <si>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</si>
  <si>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</si>
  <si>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</si>
  <si>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</si>
  <si>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</si>
  <si>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</si>
  <si>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</si>
  <si>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</si>
  <si>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</si>
  <si>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</si>
  <si>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</si>
  <si>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</si>
  <si>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</si>
  <si>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</si>
  <si>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</si>
  <si>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</si>
  <si>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</si>
  <si>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</si>
  <si>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</si>
  <si>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</si>
  <si>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</si>
  <si>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</si>
  <si>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</si>
  <si>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</si>
  <si>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</si>
  <si>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</si>
  <si>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</si>
  <si>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</si>
  <si>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</si>
  <si>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</si>
  <si>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</si>
  <si>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</si>
  <si>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</si>
  <si>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</si>
  <si>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</si>
  <si>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</si>
  <si>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</si>
  <si>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</si>
  <si>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</si>
  <si>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</si>
  <si>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</si>
  <si>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</si>
  <si>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</si>
  <si>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</si>
  <si>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</si>
  <si>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</si>
  <si>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</si>
  <si>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</si>
  <si>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</si>
  <si>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</si>
  <si>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</si>
  <si>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</si>
  <si>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</si>
  <si>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</si>
  <si>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</si>
  <si>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</si>
  <si>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</si>
  <si>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</si>
  <si>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</si>
  <si>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</si>
  <si>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</si>
  <si>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</si>
  <si>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</si>
  <si>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</si>
  <si>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</si>
  <si>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</si>
  <si>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</si>
  <si>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</si>
  <si>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</si>
  <si>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</si>
  <si>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</si>
  <si>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</si>
  <si>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</si>
  <si>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</si>
  <si>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</si>
  <si>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</si>
  <si>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</si>
  <si>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</si>
  <si>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</si>
  <si>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</si>
  <si>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</si>
  <si>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</si>
  <si>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</si>
  <si>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</si>
  <si>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</si>
  <si>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</si>
  <si>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</si>
  <si>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</si>
  <si>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</si>
  <si>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</si>
  <si>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</si>
  <si>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</si>
  <si>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</si>
  <si>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</si>
  <si>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</si>
  <si>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</si>
  <si>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</si>
  <si>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</si>
  <si>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</si>
  <si>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</si>
  <si>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</si>
  <si>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</si>
  <si>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</si>
  <si>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</si>
  <si>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</si>
  <si>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</si>
  <si>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</si>
  <si>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</si>
  <si>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</si>
  <si>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</si>
  <si>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</si>
  <si>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</si>
  <si>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</si>
  <si>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</si>
  <si>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</si>
  <si>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</si>
  <si>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</si>
  <si>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</si>
  <si>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</si>
  <si>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</si>
  <si>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</si>
  <si>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</si>
  <si>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</si>
  <si>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</si>
  <si>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</si>
  <si>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</si>
  <si>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</si>
  <si>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</si>
  <si>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</si>
  <si>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</si>
  <si>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</si>
  <si>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</si>
  <si>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</si>
  <si>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</si>
  <si>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</si>
  <si>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</si>
  <si>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</si>
  <si>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</si>
  <si>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</si>
  <si>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</si>
  <si>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</si>
  <si>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</si>
  <si>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</si>
  <si>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</si>
  <si>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</si>
  <si>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</si>
  <si>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</si>
  <si>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</si>
  <si>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</si>
  <si>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</si>
  <si>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</si>
  <si>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</si>
  <si>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</si>
  <si>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</si>
  <si>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</si>
  <si>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</si>
  <si>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</si>
  <si>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</si>
  <si>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</si>
  <si>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</si>
  <si>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</si>
  <si>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</si>
  <si>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</si>
  <si>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</si>
  <si>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</si>
  <si>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</si>
  <si>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</si>
  <si>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</si>
  <si>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</si>
  <si>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</si>
  <si>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</si>
  <si>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</si>
  <si>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</si>
  <si>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</si>
  <si>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</si>
  <si>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</si>
  <si>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</si>
  <si>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</si>
  <si>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</si>
  <si>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</si>
  <si>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</si>
  <si>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</si>
  <si>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</si>
  <si>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</si>
  <si>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</si>
  <si>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</si>
  <si>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</si>
  <si>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</si>
  <si>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</si>
  <si>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</si>
  <si>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</si>
  <si>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</si>
  <si>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</si>
  <si>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</si>
  <si>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</si>
  <si>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</si>
  <si>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</si>
  <si>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</si>
  <si>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</si>
  <si>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</si>
  <si>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</si>
  <si>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</si>
  <si>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</si>
  <si>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</si>
  <si>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</si>
  <si>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</si>
  <si>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</si>
  <si>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</si>
  <si>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</si>
  <si>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</si>
  <si>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</si>
  <si>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</si>
  <si>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</si>
  <si>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</si>
  <si>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</si>
  <si>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</si>
  <si>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</si>
  <si>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</si>
  <si>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</si>
  <si>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</si>
  <si>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</si>
  <si>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</si>
  <si>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</si>
  <si>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</si>
  <si>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</si>
  <si>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</si>
  <si>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</si>
  <si>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</si>
  <si>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</si>
  <si>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</si>
  <si>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</si>
  <si>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</si>
  <si>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</si>
  <si>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</si>
  <si>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</si>
  <si>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</si>
  <si>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</si>
  <si>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</si>
  <si>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</si>
  <si>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</si>
  <si>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</si>
  <si>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</si>
  <si>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</si>
  <si>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</si>
  <si>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</si>
  <si>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</si>
  <si>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</si>
  <si>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</si>
  <si>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</si>
  <si>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</si>
  <si>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</si>
  <si>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</si>
  <si>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</si>
  <si>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</si>
  <si>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</si>
  <si>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</si>
  <si>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</si>
  <si>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</si>
  <si>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</si>
  <si>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</si>
  <si>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</si>
  <si>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</si>
  <si>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</si>
  <si>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</si>
  <si>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</si>
  <si>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</si>
  <si>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</si>
  <si>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</si>
  <si>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</si>
  <si>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</si>
  <si>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</si>
  <si>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</si>
  <si>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</si>
  <si>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</si>
  <si>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</si>
  <si>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</si>
  <si>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</si>
  <si>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</si>
  <si>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</si>
  <si>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</si>
  <si>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</si>
  <si>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</si>
  <si>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</si>
  <si>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</si>
  <si>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</si>
  <si>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</si>
  <si>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</si>
  <si>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</si>
  <si>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</si>
  <si>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</si>
  <si>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</si>
  <si>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</si>
  <si>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</si>
  <si>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</si>
  <si>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</si>
  <si>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</si>
  <si>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</si>
  <si>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</si>
  <si>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</si>
  <si>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</si>
  <si>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</si>
  <si>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</si>
  <si>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</si>
  <si>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</si>
  <si>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</si>
  <si>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</si>
  <si>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</si>
  <si>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</si>
  <si>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</si>
  <si>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</si>
  <si>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</si>
  <si>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</si>
  <si>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</si>
  <si>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</si>
  <si>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</si>
  <si>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</si>
  <si>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</si>
  <si>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</si>
  <si>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</si>
  <si>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</si>
  <si>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</si>
  <si>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</si>
  <si>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</si>
  <si>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</si>
  <si>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</si>
  <si>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</si>
  <si>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</si>
  <si>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</si>
  <si>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</si>
  <si>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</si>
  <si>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</si>
  <si>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</si>
  <si>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</si>
  <si>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</si>
  <si>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</si>
  <si>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</si>
  <si>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</si>
  <si>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</si>
  <si>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</si>
  <si>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</si>
  <si>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</si>
  <si>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</si>
  <si>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</si>
  <si>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</si>
  <si>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</si>
  <si>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</si>
  <si>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</si>
  <si>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</si>
  <si>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</si>
  <si>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</si>
  <si>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</si>
  <si>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</si>
  <si>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</si>
  <si>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</si>
  <si>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</si>
  <si>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</si>
  <si>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</si>
  <si>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</si>
  <si>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</si>
  <si>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</si>
  <si>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</si>
  <si>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</si>
  <si>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</si>
  <si>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</si>
  <si>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</si>
  <si>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</si>
  <si>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</si>
  <si>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</si>
  <si>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</si>
  <si>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</si>
  <si>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</si>
  <si>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</si>
  <si>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</si>
  <si>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</si>
  <si>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</si>
  <si>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</si>
  <si>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</si>
  <si>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</si>
  <si>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</si>
  <si>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</si>
  <si>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</si>
  <si>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</si>
  <si>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</si>
  <si>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</si>
  <si>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</si>
  <si>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</si>
  <si>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</si>
  <si>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</si>
  <si>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</si>
  <si>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</si>
  <si>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</si>
  <si>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</si>
  <si>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</si>
  <si>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</si>
  <si>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</si>
  <si>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</si>
  <si>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</si>
  <si>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</si>
  <si>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</si>
  <si>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</si>
  <si>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</si>
  <si>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</si>
  <si>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</si>
  <si>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</si>
  <si>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</si>
  <si>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</si>
  <si>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</si>
  <si>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</si>
  <si>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</si>
  <si>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</si>
  <si>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</si>
  <si>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</si>
  <si>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</si>
  <si>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</si>
  <si>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</si>
  <si>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</si>
  <si>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</si>
  <si>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</si>
  <si>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</si>
  <si>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</si>
  <si>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</si>
  <si>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</si>
  <si>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</si>
  <si>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</si>
  <si>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</si>
  <si>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</si>
  <si>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</si>
  <si>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</si>
  <si>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</si>
  <si>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</si>
  <si>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</si>
  <si>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</si>
  <si>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</si>
  <si>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</si>
  <si>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</si>
  <si>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</si>
  <si>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</si>
  <si>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</si>
  <si>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</si>
  <si>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</si>
  <si>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</si>
  <si>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</si>
  <si>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</si>
  <si>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</si>
  <si>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</si>
  <si>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</si>
  <si>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</si>
  <si>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</si>
  <si>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</si>
  <si>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</si>
  <si>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</si>
  <si>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</si>
  <si>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</si>
  <si>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</si>
  <si>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</si>
  <si>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</si>
  <si>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</si>
  <si>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</si>
  <si>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</si>
  <si>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</si>
  <si>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</si>
  <si>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</si>
  <si>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</si>
  <si>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</si>
  <si>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</si>
  <si>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</si>
  <si>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</si>
  <si>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</si>
  <si>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</si>
  <si>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</si>
  <si>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</si>
  <si>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</si>
  <si>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</si>
  <si>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</si>
  <si>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</si>
  <si>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</si>
  <si>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</si>
  <si>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</si>
  <si>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</si>
  <si>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</si>
  <si>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</si>
  <si>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</si>
  <si>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</si>
  <si>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</si>
  <si>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</si>
  <si>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</si>
  <si>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</si>
  <si>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</si>
  <si>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</si>
  <si>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</si>
  <si>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</si>
  <si>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</si>
  <si>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</si>
  <si>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</si>
  <si>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</si>
  <si>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</si>
  <si>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</si>
  <si>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</si>
  <si>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</si>
  <si>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</si>
  <si>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</si>
  <si>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</si>
  <si>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</si>
  <si>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</si>
  <si>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</si>
  <si>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</si>
  <si>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</si>
  <si>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</si>
  <si>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</si>
  <si>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</si>
  <si>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</si>
  <si>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</si>
  <si>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</si>
  <si>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</si>
  <si>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</si>
  <si>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</si>
  <si>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</si>
  <si>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</si>
  <si>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</si>
  <si>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</si>
  <si>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</si>
  <si>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</si>
  <si>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</si>
  <si>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</si>
  <si>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</si>
  <si>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</si>
  <si>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</si>
  <si>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</si>
  <si>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</si>
  <si>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</si>
  <si>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</si>
  <si>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</si>
  <si>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</si>
  <si>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</si>
  <si>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</si>
  <si>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</si>
  <si>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</si>
  <si>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</si>
  <si>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</si>
  <si>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</si>
  <si>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</si>
  <si>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</si>
  <si>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</si>
  <si>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</si>
  <si>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</si>
  <si>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</si>
  <si>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</si>
  <si>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</si>
  <si>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</si>
  <si>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</si>
  <si>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</si>
  <si>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</si>
  <si>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</si>
  <si>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</si>
  <si>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</si>
  <si>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</si>
  <si>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</si>
  <si>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</si>
  <si>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</si>
  <si>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</si>
  <si>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</si>
  <si>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</si>
  <si>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</si>
  <si>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</si>
  <si>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</si>
  <si>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</si>
  <si>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</si>
  <si>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</si>
  <si>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</si>
  <si>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</si>
  <si>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</si>
  <si>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</si>
  <si>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</si>
  <si>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</si>
  <si>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</si>
  <si>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</si>
  <si>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</si>
  <si>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</si>
  <si>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</si>
  <si>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</si>
  <si>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</si>
  <si>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</si>
  <si>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</si>
  <si>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</si>
  <si>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</si>
  <si>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</si>
  <si>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</si>
  <si>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</si>
  <si>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</si>
  <si>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</si>
  <si>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</si>
  <si>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</si>
  <si>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</si>
  <si>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</si>
  <si>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</si>
  <si>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</si>
  <si>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</si>
  <si>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</si>
  <si>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</si>
  <si>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</si>
  <si>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</si>
  <si>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</si>
  <si>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</si>
  <si>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</si>
  <si>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</si>
  <si>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</si>
  <si>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</si>
  <si>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</si>
  <si>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</si>
  <si>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</si>
  <si>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</si>
  <si>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</si>
  <si>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</si>
  <si>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</si>
  <si>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</si>
  <si>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</si>
  <si>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</si>
  <si>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</si>
  <si>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</si>
  <si>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</si>
  <si>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</si>
  <si>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</si>
  <si>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</si>
  <si>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</si>
  <si>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</si>
  <si>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</si>
  <si>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</si>
  <si>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</si>
  <si>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</si>
  <si>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</si>
  <si>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</si>
  <si>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</si>
  <si>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</si>
  <si>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</si>
  <si>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</si>
  <si>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</si>
  <si>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</si>
  <si>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</si>
  <si>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</si>
  <si>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</si>
  <si>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</si>
  <si>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</si>
  <si>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</si>
  <si>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</si>
  <si>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</si>
  <si>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</si>
  <si>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</si>
  <si>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</si>
  <si>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</si>
  <si>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</si>
  <si>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</si>
  <si>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</si>
  <si>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</si>
  <si>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</si>
  <si>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</si>
  <si>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</si>
  <si>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</si>
  <si>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</si>
  <si>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</si>
  <si>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</si>
  <si>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</si>
  <si>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</si>
  <si>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</si>
  <si>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</si>
  <si>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</si>
  <si>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</si>
  <si>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</si>
  <si>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</si>
  <si>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</si>
  <si>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</si>
  <si>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</si>
  <si>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</si>
  <si>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</si>
  <si>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</si>
  <si>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</si>
  <si>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</si>
  <si>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</si>
  <si>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</si>
  <si>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</si>
  <si>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</si>
  <si>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</si>
  <si>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</si>
  <si>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</si>
  <si>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</si>
  <si>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</si>
  <si>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</si>
  <si>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</si>
  <si>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</si>
  <si>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</si>
  <si>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</si>
  <si>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</si>
  <si>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</si>
  <si>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</si>
  <si>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</si>
  <si>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</si>
  <si>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</si>
  <si>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</si>
  <si>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</si>
  <si>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</si>
  <si>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</si>
  <si>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</si>
  <si>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</si>
  <si>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</si>
  <si>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</si>
  <si>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</si>
  <si>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</si>
  <si>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</si>
  <si>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</si>
  <si>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</si>
  <si>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</si>
  <si>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</si>
  <si>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</si>
  <si>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</si>
  <si>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</si>
  <si>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</si>
  <si>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</si>
  <si>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</si>
  <si>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</si>
  <si>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</si>
  <si>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</si>
  <si>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</si>
  <si>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</si>
  <si>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</si>
  <si>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</si>
  <si>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</si>
  <si>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</si>
  <si>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</si>
  <si>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</si>
  <si>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</si>
  <si>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</si>
  <si>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</si>
  <si>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</si>
  <si>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</si>
  <si>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</si>
  <si>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</si>
  <si>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</si>
  <si>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</si>
  <si>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</si>
  <si>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</si>
  <si>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</si>
  <si>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</si>
  <si>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</si>
  <si>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</si>
  <si>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</si>
  <si>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</si>
  <si>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</si>
  <si>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</si>
  <si>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</si>
  <si>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</si>
  <si>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</si>
  <si>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</si>
  <si>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</si>
  <si>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</si>
  <si>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</si>
  <si>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</si>
  <si>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</si>
  <si>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</si>
  <si>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</si>
  <si>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</si>
  <si>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</si>
  <si>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</si>
  <si>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</si>
  <si>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</si>
  <si>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</si>
  <si>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</si>
  <si>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</si>
  <si>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</si>
  <si>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</si>
  <si>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</si>
  <si>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</si>
  <si>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</si>
  <si>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</si>
  <si>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</si>
  <si>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</si>
  <si>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</si>
  <si>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</si>
  <si>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</si>
  <si>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</si>
  <si>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</si>
  <si>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</si>
  <si>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</si>
  <si>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</si>
  <si>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</si>
  <si>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</si>
  <si>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</si>
  <si>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</si>
  <si>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</si>
  <si>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</si>
  <si>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</si>
  <si>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</si>
  <si>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</si>
  <si>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</si>
  <si>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</si>
  <si>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</si>
  <si>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</si>
  <si>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</si>
  <si>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</si>
  <si>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</si>
  <si>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</si>
  <si>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</si>
  <si>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</si>
  <si>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</si>
  <si>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</si>
  <si>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</si>
  <si>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</si>
  <si>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</si>
  <si>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</si>
  <si>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</si>
  <si>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</si>
  <si>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</si>
  <si>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</si>
  <si>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</si>
  <si>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</si>
  <si>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</si>
  <si>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</si>
  <si>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</si>
  <si>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</si>
  <si>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</si>
  <si>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</si>
  <si>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</si>
  <si>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</si>
  <si>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</si>
  <si>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</si>
  <si>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</si>
  <si>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</si>
  <si>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</si>
  <si>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</si>
  <si>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</si>
  <si>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</si>
  <si>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</si>
  <si>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</si>
  <si>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</si>
  <si>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</si>
  <si>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</si>
  <si>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</si>
  <si>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</si>
  <si>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</si>
  <si>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</si>
  <si>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</si>
  <si>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</si>
  <si>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</si>
  <si>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</si>
  <si>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</si>
  <si>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</si>
  <si>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</si>
  <si>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</si>
  <si>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</si>
  <si>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</si>
  <si>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</si>
  <si>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</si>
  <si>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</si>
  <si>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</si>
  <si>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</si>
  <si>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</si>
  <si>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</si>
  <si>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</si>
  <si>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</si>
  <si>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</si>
  <si>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</si>
  <si>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</si>
  <si>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</si>
  <si>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</si>
  <si>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</si>
  <si>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</si>
  <si>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</si>
  <si>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</si>
  <si>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</si>
  <si>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</si>
  <si>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</si>
  <si>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</si>
  <si>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</si>
  <si>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</si>
  <si>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</si>
  <si>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</si>
  <si>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</si>
  <si>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</si>
  <si>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</si>
  <si>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</si>
  <si>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</si>
  <si>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</si>
  <si>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</si>
  <si>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</si>
  <si>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</si>
  <si>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</si>
  <si>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</si>
  <si>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</si>
  <si>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</si>
  <si>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</si>
  <si>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</si>
  <si>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</si>
  <si>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</si>
  <si>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</si>
  <si>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</si>
  <si>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</si>
  <si>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</si>
  <si>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</si>
  <si>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</si>
  <si>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</si>
  <si>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</si>
  <si>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</si>
  <si>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</si>
  <si>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</si>
  <si>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</si>
  <si>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</si>
  <si>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</si>
  <si>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</si>
  <si>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</si>
  <si>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</si>
  <si>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</si>
  <si>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</si>
  <si>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</si>
  <si>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</si>
  <si>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</si>
  <si>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</si>
  <si>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</si>
  <si>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</si>
  <si>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</si>
  <si>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</si>
  <si>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</si>
  <si>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</si>
  <si>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</si>
  <si>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</si>
  <si>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</si>
  <si>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</si>
  <si>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</si>
  <si>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</si>
  <si>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</si>
  <si>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</si>
  <si>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</si>
  <si>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</si>
  <si>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</si>
  <si>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</si>
  <si>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</si>
  <si>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</si>
  <si>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</si>
  <si>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</si>
  <si>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</si>
  <si>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</si>
  <si>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</si>
  <si>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</si>
  <si>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</si>
  <si>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</si>
  <si>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</si>
  <si>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</si>
  <si>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</si>
  <si>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</si>
  <si>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</si>
  <si>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</si>
  <si>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</si>
  <si>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</si>
  <si>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</si>
  <si>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</si>
  <si>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</si>
  <si>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</si>
  <si>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</si>
  <si>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</si>
  <si>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</si>
  <si>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</si>
  <si>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</si>
  <si>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</si>
  <si>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</si>
  <si>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</si>
  <si>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</si>
  <si>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</si>
  <si>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</si>
  <si>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</si>
  <si>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</si>
  <si>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</si>
  <si>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</si>
  <si>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</si>
  <si>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</si>
  <si>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</si>
  <si>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</si>
  <si>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</si>
  <si>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</si>
  <si>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</si>
  <si>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</si>
  <si>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</si>
  <si>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</si>
  <si>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</si>
  <si>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</si>
  <si>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</si>
  <si>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</si>
  <si>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</si>
  <si>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</si>
  <si>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</si>
  <si>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</si>
  <si>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</si>
  <si>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</si>
  <si>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</si>
  <si>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</si>
  <si>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</si>
  <si>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</si>
  <si>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</si>
  <si>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</si>
  <si>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</si>
  <si>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</si>
  <si>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</si>
  <si>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</si>
  <si>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</si>
  <si>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</si>
  <si>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</si>
  <si>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</si>
  <si>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</si>
  <si>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</si>
  <si>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</si>
  <si>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</si>
  <si>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</si>
  <si>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</si>
  <si>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</si>
  <si>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</si>
  <si>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</si>
  <si>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</si>
  <si>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</si>
  <si>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</si>
  <si>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</si>
  <si>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</si>
  <si>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</si>
  <si>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</si>
  <si>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</si>
  <si>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</si>
  <si>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</si>
  <si>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</si>
  <si>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</si>
  <si>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</si>
  <si>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</si>
  <si>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</si>
  <si>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</si>
  <si>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</si>
  <si>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</si>
  <si>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</si>
  <si>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</si>
  <si>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</si>
  <si>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</si>
  <si>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</si>
  <si>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</si>
  <si>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</si>
  <si>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</si>
  <si>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</si>
  <si>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</si>
  <si>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</si>
  <si>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</si>
  <si>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</si>
  <si>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</si>
  <si>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</si>
  <si>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</si>
  <si>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</si>
  <si>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</si>
  <si>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</si>
  <si>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</si>
  <si>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</si>
  <si>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</si>
  <si>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</si>
  <si>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</si>
  <si>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</si>
  <si>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</si>
  <si>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</si>
  <si>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</si>
  <si>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</si>
  <si>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</si>
  <si>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</si>
  <si>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</si>
  <si>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</si>
  <si>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</si>
  <si>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</si>
  <si>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</si>
  <si>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</si>
  <si>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</si>
  <si>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</si>
  <si>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</si>
  <si>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</si>
  <si>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</si>
  <si>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</si>
  <si>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</si>
  <si>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</si>
  <si>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</si>
  <si>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</si>
  <si>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</si>
  <si>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</si>
  <si>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</si>
  <si>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</si>
  <si>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</si>
  <si>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</si>
  <si>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</si>
  <si>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</si>
  <si>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</si>
  <si>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</si>
  <si>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</si>
  <si>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</si>
  <si>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</si>
  <si>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</si>
  <si>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</si>
  <si>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</si>
  <si>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</si>
  <si>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</si>
  <si>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</si>
  <si>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</si>
  <si>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</si>
  <si>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</si>
  <si>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</si>
  <si>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</si>
  <si>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</si>
  <si>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</si>
  <si>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</si>
  <si>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</si>
  <si>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</si>
  <si>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</si>
  <si>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</si>
  <si>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</si>
  <si>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</si>
  <si>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</si>
  <si>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</si>
  <si>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</si>
  <si>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</si>
  <si>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</si>
  <si>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</si>
  <si>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</si>
  <si>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</si>
  <si>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</si>
  <si>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</si>
  <si>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</si>
  <si>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</si>
  <si>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</si>
  <si>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</si>
  <si>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</si>
  <si>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</si>
  <si>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</si>
  <si>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</si>
  <si>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</si>
  <si>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</si>
  <si>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</si>
  <si>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</si>
  <si>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</si>
  <si>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</si>
  <si>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</si>
  <si>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</si>
  <si>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</si>
  <si>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</si>
  <si>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</si>
  <si>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</si>
  <si>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</si>
  <si>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</si>
  <si>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</si>
  <si>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</si>
  <si>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</si>
  <si>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</si>
  <si>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</si>
  <si>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</si>
  <si>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</si>
  <si>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</si>
  <si>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</si>
  <si>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</si>
  <si>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</si>
  <si>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</si>
  <si>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</si>
  <si>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</si>
  <si>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</si>
  <si>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</si>
  <si>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</si>
  <si>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</si>
  <si>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</si>
  <si>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</si>
  <si>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</si>
  <si>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</si>
  <si>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</si>
  <si>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</si>
  <si>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</si>
  <si>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</si>
  <si>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</si>
  <si>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</si>
  <si>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</si>
  <si>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</si>
  <si>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</si>
  <si>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</si>
  <si>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</si>
  <si>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</si>
  <si>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</si>
  <si>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</si>
  <si>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</si>
  <si>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</si>
  <si>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</si>
  <si>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</si>
  <si>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</si>
  <si>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</si>
  <si>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</si>
  <si>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</si>
  <si>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</si>
  <si>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</si>
  <si>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</si>
  <si>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</si>
  <si>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</si>
  <si>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</si>
  <si>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</si>
  <si>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</si>
  <si>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</si>
  <si>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</si>
  <si>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</si>
  <si>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</si>
  <si>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</si>
  <si>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</si>
  <si>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</si>
  <si>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</si>
  <si>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</si>
  <si>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</si>
  <si>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</si>
  <si>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</si>
  <si>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</si>
  <si>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</si>
  <si>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</si>
  <si>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</si>
  <si>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</si>
  <si>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</si>
  <si>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</si>
  <si>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</si>
  <si>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</si>
  <si>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</si>
  <si>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</si>
  <si>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</si>
  <si>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</si>
  <si>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</si>
  <si>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</si>
  <si>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</si>
  <si>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</si>
  <si>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</si>
  <si>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</si>
  <si>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</si>
  <si>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</si>
  <si>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</si>
  <si>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</si>
  <si>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</si>
  <si>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</si>
  <si>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</si>
  <si>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</si>
  <si>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</si>
  <si>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</si>
  <si>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</si>
  <si>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</si>
  <si>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</si>
  <si>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</si>
  <si>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</si>
  <si>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</si>
  <si>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</si>
  <si>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</si>
  <si>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</si>
  <si>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</si>
  <si>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</si>
  <si>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</si>
  <si>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</si>
  <si>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</si>
  <si>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</si>
  <si>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</si>
  <si>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</si>
  <si>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</si>
  <si>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</si>
  <si>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</si>
  <si>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</si>
  <si>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</si>
  <si>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</si>
  <si>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</si>
  <si>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</si>
  <si>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</si>
  <si>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</si>
  <si>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</si>
  <si>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</si>
  <si>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</si>
  <si>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</si>
  <si>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</si>
  <si>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</si>
  <si>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</si>
  <si>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</si>
  <si>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</si>
  <si>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</si>
  <si>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</si>
  <si>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</si>
  <si>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</si>
  <si>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</si>
  <si>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</si>
  <si>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</si>
  <si>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</si>
  <si>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</si>
  <si>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</si>
  <si>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</si>
  <si>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</si>
  <si>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</si>
  <si>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</si>
  <si>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</si>
  <si>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</si>
  <si>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</si>
  <si>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</si>
  <si>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</si>
  <si>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</si>
  <si>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</si>
  <si>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</si>
  <si>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</si>
  <si>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</si>
  <si>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</si>
  <si>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</si>
  <si>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</si>
  <si>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</si>
  <si>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</si>
  <si>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</si>
  <si>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</si>
  <si>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</si>
  <si>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</si>
  <si>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</si>
  <si>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</si>
  <si>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</si>
  <si>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</si>
  <si>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</si>
  <si>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</si>
  <si>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</si>
  <si>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</si>
  <si>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</si>
  <si>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</si>
  <si>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</si>
  <si>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</si>
  <si>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</si>
  <si>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</si>
  <si>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</si>
  <si>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</si>
  <si>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</si>
  <si>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</si>
  <si>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</si>
  <si>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</si>
  <si>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</si>
  <si>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</si>
  <si>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</si>
  <si>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</si>
  <si>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</si>
  <si>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</si>
  <si>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</si>
  <si>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</si>
  <si>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</si>
  <si>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</si>
  <si>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</si>
  <si>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</si>
  <si>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</si>
  <si>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</si>
  <si>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</si>
  <si>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</si>
  <si>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</si>
  <si>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</si>
  <si>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</si>
  <si>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</si>
  <si>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</si>
  <si>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</si>
  <si>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</si>
  <si>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</si>
  <si>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</si>
  <si>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</si>
  <si>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</si>
  <si>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</si>
  <si>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</si>
  <si>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</si>
  <si>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</si>
  <si>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</si>
  <si>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</si>
  <si>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</si>
  <si>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</si>
  <si>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</si>
  <si>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</si>
  <si>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</si>
  <si>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</si>
  <si>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</si>
  <si>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</si>
  <si>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</si>
  <si>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</si>
  <si>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</si>
  <si>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</si>
  <si>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</si>
  <si>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</si>
  <si>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</si>
  <si>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</si>
  <si>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</si>
  <si>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</si>
  <si>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</si>
  <si>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</si>
  <si>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</si>
  <si>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</si>
  <si>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</si>
  <si>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</si>
  <si>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</si>
  <si>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</si>
  <si>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</si>
  <si>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</si>
  <si>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</si>
  <si>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</si>
  <si>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</si>
  <si>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</si>
  <si>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</si>
  <si>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</si>
  <si>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</si>
  <si>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</si>
  <si>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</si>
  <si>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</si>
  <si>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</si>
  <si>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</si>
  <si>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</si>
  <si>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</si>
  <si>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</si>
  <si>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</si>
  <si>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</si>
  <si>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</si>
  <si>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</si>
  <si>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</si>
  <si>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</si>
  <si>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</si>
  <si>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</si>
  <si>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</si>
  <si>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</si>
  <si>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</si>
  <si>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</si>
  <si>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</si>
  <si>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</si>
  <si>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</si>
  <si>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</si>
  <si>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</si>
  <si>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</si>
  <si>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</si>
  <si>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</si>
  <si>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</si>
  <si>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</si>
  <si>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</si>
  <si>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</si>
  <si>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</si>
  <si>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</si>
  <si>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</si>
  <si>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</si>
  <si>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</si>
  <si>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</si>
  <si>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</si>
  <si>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</si>
  <si>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</si>
  <si>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</si>
  <si>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</si>
  <si>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</si>
  <si>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</si>
  <si>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</si>
  <si>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</si>
  <si>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</si>
  <si>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</si>
  <si>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</si>
  <si>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</si>
  <si>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</si>
  <si>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</si>
  <si>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</si>
  <si>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</si>
  <si>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</si>
  <si>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</si>
  <si>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</si>
  <si>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</si>
  <si>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</si>
  <si>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</si>
  <si>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</si>
  <si>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</si>
  <si>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</si>
  <si>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</si>
  <si>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</si>
  <si>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</si>
  <si>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</si>
  <si>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</si>
  <si>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</si>
  <si>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</si>
  <si>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</si>
  <si>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</si>
  <si>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</si>
  <si>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</si>
  <si>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</si>
  <si>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</si>
  <si>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</si>
  <si>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</si>
  <si>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</si>
  <si>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</si>
  <si>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</si>
  <si>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</si>
  <si>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</si>
  <si>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</si>
  <si>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</si>
  <si>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</si>
  <si>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</si>
  <si>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</si>
  <si>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</si>
  <si>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</si>
  <si>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</si>
  <si>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</si>
  <si>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</si>
  <si>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</si>
  <si>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</si>
  <si>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</si>
  <si>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</si>
  <si>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</si>
  <si>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</si>
  <si>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</si>
  <si>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</si>
  <si>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</si>
  <si>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</si>
  <si>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</si>
  <si>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</si>
  <si>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</si>
  <si>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</si>
  <si>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</si>
  <si>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</si>
  <si>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</si>
  <si>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</si>
  <si>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</si>
  <si>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</si>
  <si>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</si>
  <si>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</si>
  <si>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</si>
  <si>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</si>
  <si>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</si>
  <si>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</si>
  <si>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</si>
  <si>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</si>
  <si>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</si>
  <si>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</si>
  <si>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</si>
  <si>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</si>
  <si>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</si>
  <si>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</si>
  <si>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</si>
  <si>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</si>
  <si>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</si>
  <si>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</si>
  <si>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</si>
  <si>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</si>
  <si>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</si>
  <si>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</si>
  <si>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</si>
  <si>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</si>
  <si>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</si>
  <si>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</si>
  <si>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</si>
  <si>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</si>
  <si>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</si>
  <si>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</si>
  <si>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</si>
  <si>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</si>
  <si>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</si>
  <si>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</si>
  <si>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</si>
  <si>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</si>
  <si>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</si>
  <si>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</si>
  <si>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</si>
  <si>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</si>
  <si>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</si>
  <si>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</si>
  <si>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</si>
  <si>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</si>
  <si>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</si>
  <si>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</si>
  <si>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</si>
  <si>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</si>
  <si>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</si>
  <si>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</si>
  <si>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</si>
  <si>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</si>
  <si>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</si>
  <si>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</si>
  <si>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</si>
  <si>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</si>
  <si>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</si>
  <si>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</si>
  <si>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</si>
  <si>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</si>
  <si>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</si>
  <si>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</si>
  <si>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</si>
  <si>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</si>
  <si>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</si>
  <si>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</si>
  <si>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</si>
  <si>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</si>
  <si>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</si>
  <si>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</si>
  <si>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</si>
  <si>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</si>
  <si>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</si>
  <si>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</si>
  <si>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</si>
  <si>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</si>
  <si>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</si>
  <si>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</si>
  <si>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</si>
  <si>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</si>
  <si>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</si>
  <si>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</si>
  <si>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</si>
  <si>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</si>
  <si>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</si>
  <si>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</si>
  <si>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</si>
  <si>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</si>
  <si>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</si>
  <si>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</si>
  <si>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</si>
  <si>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</si>
  <si>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</si>
  <si>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</si>
  <si>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</si>
  <si>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</si>
  <si>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</si>
  <si>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</si>
  <si>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</si>
  <si>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</si>
  <si>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</si>
  <si>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</si>
  <si>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</si>
  <si>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</si>
  <si>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</si>
  <si>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</si>
  <si>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</si>
  <si>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</si>
  <si>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</si>
  <si>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</si>
  <si>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</si>
  <si>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</si>
  <si>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</si>
  <si>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</si>
  <si>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</si>
  <si>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</si>
  <si>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</si>
  <si>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</si>
  <si>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</si>
  <si>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</si>
  <si>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</si>
  <si>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</si>
  <si>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</si>
  <si>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</si>
  <si>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</si>
  <si>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</si>
  <si>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</si>
  <si>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</si>
  <si>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</si>
  <si>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</si>
  <si>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</si>
  <si>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</si>
  <si>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</si>
  <si>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</si>
  <si>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</si>
  <si>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</si>
  <si>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</si>
  <si>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</si>
  <si>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</si>
  <si>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</si>
  <si>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</si>
  <si>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</si>
  <si>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</si>
  <si>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</si>
  <si>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</si>
  <si>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</si>
  <si>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</si>
  <si>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</si>
  <si>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</si>
  <si>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</si>
  <si>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</si>
  <si>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</si>
  <si>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</si>
  <si>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</si>
  <si>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</si>
  <si>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</si>
  <si>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</si>
  <si>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</si>
  <si>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</si>
  <si>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</si>
  <si>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</si>
  <si>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</si>
  <si>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</si>
  <si>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</si>
  <si>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</si>
  <si>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</si>
  <si>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</si>
  <si>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</si>
  <si>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</si>
  <si>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</si>
  <si>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</si>
  <si>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</si>
  <si>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</si>
  <si>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</si>
  <si>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</si>
  <si>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</si>
  <si>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</si>
  <si>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</si>
  <si>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</si>
  <si>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</si>
  <si>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</si>
  <si>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</si>
  <si>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</si>
  <si>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</si>
  <si>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</si>
  <si>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</si>
  <si>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</si>
  <si>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</si>
  <si>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</si>
  <si>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</si>
  <si>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</si>
  <si>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</si>
  <si>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</si>
  <si>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</si>
  <si>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</si>
  <si>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</si>
  <si>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</si>
  <si>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</si>
  <si>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</si>
  <si>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</si>
  <si>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</si>
  <si>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</si>
  <si>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</si>
  <si>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</si>
  <si>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</si>
  <si>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</si>
  <si>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</si>
  <si>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</si>
  <si>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</si>
  <si>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</si>
  <si>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</si>
  <si>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</si>
  <si>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</si>
  <si>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</si>
  <si>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</si>
  <si>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</si>
  <si>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</si>
  <si>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</si>
  <si>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</si>
  <si>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</si>
  <si>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</si>
  <si>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</si>
  <si>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</si>
  <si>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</si>
  <si>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</si>
  <si>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</si>
  <si>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</si>
  <si>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</si>
  <si>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</si>
  <si>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</si>
  <si>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</si>
  <si>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</si>
  <si>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</si>
  <si>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</si>
  <si>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</si>
  <si>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</si>
  <si>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</si>
  <si>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</si>
  <si>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</si>
  <si>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</si>
  <si>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</si>
  <si>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</si>
  <si>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</si>
  <si>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</si>
  <si>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</si>
  <si>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</si>
  <si>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</si>
  <si>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</si>
  <si>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</si>
  <si>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</si>
  <si>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</si>
  <si>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</si>
  <si>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</si>
  <si>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</si>
  <si>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</si>
  <si>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</si>
  <si>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</si>
  <si>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</si>
  <si>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</si>
  <si>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</si>
  <si>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</si>
  <si>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</si>
  <si>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</si>
  <si>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</si>
  <si>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</si>
  <si>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</si>
  <si>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</si>
  <si>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</si>
  <si>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</si>
  <si>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</si>
  <si>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</si>
  <si>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</si>
  <si>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</si>
  <si>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</si>
  <si>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</si>
  <si>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</si>
  <si>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</si>
  <si>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</si>
  <si>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</si>
  <si>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</si>
  <si>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</si>
  <si>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</si>
  <si>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</si>
  <si>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</si>
  <si>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</si>
  <si>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</si>
  <si>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</si>
  <si>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</si>
  <si>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</si>
  <si>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</si>
  <si>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</si>
  <si>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</si>
  <si>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</si>
  <si>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</si>
  <si>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</si>
  <si>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</si>
  <si>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</si>
  <si>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</si>
  <si>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</si>
  <si>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</si>
  <si>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</si>
  <si>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</si>
  <si>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</si>
  <si>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</si>
  <si>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</si>
  <si>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</si>
  <si>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</si>
  <si>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</si>
  <si>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</si>
  <si>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</si>
  <si>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</si>
  <si>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</si>
  <si>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</si>
  <si>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</si>
  <si>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</si>
  <si>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</si>
  <si>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</si>
  <si>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</si>
  <si>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</si>
  <si>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</si>
  <si>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</si>
  <si>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</si>
  <si>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</si>
  <si>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</si>
  <si>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</si>
  <si>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</si>
  <si>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</si>
  <si>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</si>
  <si>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</si>
  <si>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</si>
  <si>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</si>
  <si>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</si>
  <si>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</si>
  <si>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</si>
  <si>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</si>
  <si>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</si>
  <si>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</si>
  <si>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</si>
  <si>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</si>
  <si>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</si>
  <si>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</si>
  <si>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</si>
  <si>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</si>
  <si>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</si>
  <si>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</si>
  <si>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</si>
  <si>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</si>
  <si>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</si>
  <si>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</si>
  <si>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</si>
  <si>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</si>
  <si>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</si>
  <si>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</si>
  <si>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</si>
  <si>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</si>
  <si>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</si>
  <si>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</si>
  <si>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</si>
  <si>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</si>
  <si>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</si>
  <si>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</si>
  <si>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</si>
  <si>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</si>
  <si>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</si>
  <si>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</si>
  <si>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</si>
  <si>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</si>
  <si>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</si>
  <si>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</si>
  <si>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</si>
  <si>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</si>
  <si>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</si>
  <si>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</si>
  <si>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</si>
  <si>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</si>
  <si>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</si>
  <si>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</si>
  <si>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</si>
  <si>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</si>
  <si>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</si>
  <si>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</si>
  <si>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</si>
  <si>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</si>
  <si>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</si>
  <si>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</si>
  <si>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</si>
  <si>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</si>
  <si>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</si>
  <si>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</si>
  <si>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</si>
  <si>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</si>
  <si>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</si>
  <si>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</si>
  <si>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</si>
  <si>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</si>
  <si>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</si>
  <si>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</si>
  <si>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</si>
  <si>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</si>
  <si>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</si>
  <si>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</si>
  <si>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</si>
  <si>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</si>
  <si>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</si>
  <si>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</si>
  <si>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</si>
  <si>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</si>
  <si>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</si>
  <si>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</si>
  <si>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</si>
  <si>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</si>
  <si>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</si>
  <si>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</si>
  <si>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</si>
  <si>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</si>
  <si>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</si>
  <si>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</si>
  <si>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</si>
  <si>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</si>
  <si>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</si>
  <si>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</si>
  <si>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</si>
  <si>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</si>
  <si>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</si>
  <si>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</si>
  <si>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</si>
  <si>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</si>
  <si>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</si>
  <si>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</si>
  <si>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</si>
  <si>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</si>
  <si>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</si>
  <si>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</si>
  <si>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</si>
  <si>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</si>
  <si>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</si>
  <si>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</si>
  <si>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</si>
  <si>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</si>
  <si>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</si>
  <si>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</si>
  <si>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</si>
  <si>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</si>
  <si>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</si>
  <si>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</si>
  <si>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</si>
  <si>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</si>
  <si>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</si>
  <si>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</si>
  <si>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</si>
  <si>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</si>
  <si>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</si>
  <si>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</si>
  <si>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</si>
  <si>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</si>
  <si>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</si>
  <si>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</si>
  <si>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</si>
  <si>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</si>
  <si>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</si>
  <si>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</si>
  <si>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</si>
  <si>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</si>
  <si>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</si>
  <si>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</si>
  <si>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</si>
  <si>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</si>
  <si>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</si>
  <si>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</si>
  <si>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</si>
  <si>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</si>
  <si>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</si>
  <si>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</si>
  <si>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</si>
  <si>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</si>
  <si>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</si>
  <si>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</si>
  <si>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</si>
  <si>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</si>
  <si>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</si>
  <si>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</si>
  <si>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</si>
  <si>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</si>
  <si>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</si>
  <si>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</si>
  <si>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</si>
  <si>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</si>
  <si>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</si>
  <si>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</si>
  <si>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</si>
  <si>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</si>
  <si>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</si>
  <si>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</si>
  <si>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</si>
  <si>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</si>
  <si>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</si>
  <si>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</si>
  <si>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</si>
  <si>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</si>
  <si>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</si>
  <si>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</si>
  <si>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</si>
  <si>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</si>
  <si>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</si>
  <si>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</si>
  <si>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</si>
  <si>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</si>
  <si>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</si>
  <si>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</si>
  <si>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</si>
  <si>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</si>
  <si>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</si>
  <si>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</si>
  <si>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</si>
  <si>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</si>
  <si>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</si>
  <si>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</si>
  <si>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</si>
  <si>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</si>
  <si>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</si>
  <si>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</si>
  <si>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</si>
  <si>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</si>
  <si>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</si>
  <si>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</si>
  <si>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</si>
  <si>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</si>
  <si>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</si>
  <si>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</si>
  <si>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</si>
  <si>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</si>
  <si>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</si>
  <si>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</si>
  <si>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</si>
  <si>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</si>
  <si>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</si>
  <si>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</si>
  <si>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</si>
  <si>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</si>
  <si>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</si>
  <si>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</si>
  <si>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</si>
  <si>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</si>
  <si>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</si>
  <si>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</si>
  <si>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</si>
  <si>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</si>
  <si>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</si>
  <si>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</si>
  <si>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</si>
  <si>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</si>
  <si>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</si>
  <si>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</si>
  <si>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</si>
  <si>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</si>
  <si>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</si>
  <si>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</si>
  <si>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</si>
  <si>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</si>
  <si>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</si>
  <si>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</si>
  <si>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</si>
  <si>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</si>
  <si>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</si>
  <si>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</si>
  <si>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</si>
  <si>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</si>
  <si>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</si>
  <si>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</si>
  <si>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</si>
  <si>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</si>
  <si>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</si>
  <si>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</si>
  <si>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</si>
  <si>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</si>
  <si>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</si>
  <si>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</si>
  <si>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</si>
  <si>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</si>
  <si>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</si>
  <si>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</si>
  <si>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</si>
  <si>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</si>
  <si>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</si>
  <si>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</si>
  <si>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</si>
  <si>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</si>
  <si>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</si>
  <si>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</si>
  <si>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</si>
  <si>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</si>
  <si>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</si>
  <si>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</si>
  <si>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</si>
  <si>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</si>
  <si>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</si>
  <si>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</si>
  <si>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</si>
  <si>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</si>
  <si>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</si>
  <si>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</si>
  <si>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</si>
  <si>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</si>
  <si>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</si>
  <si>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</si>
  <si>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</si>
  <si>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</si>
  <si>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</si>
  <si>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</si>
  <si>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</si>
  <si>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</si>
  <si>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</si>
  <si>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</si>
  <si>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</si>
  <si>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</si>
  <si>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</si>
  <si>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</si>
  <si>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</si>
  <si>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</si>
  <si>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</si>
  <si>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</si>
  <si>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</si>
  <si>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</si>
  <si>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</si>
  <si>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</si>
  <si>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</si>
  <si>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</si>
  <si>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</si>
  <si>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</si>
  <si>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</si>
  <si>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</si>
  <si>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</si>
  <si>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</si>
  <si>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</si>
  <si>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</si>
  <si>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</si>
  <si>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</si>
  <si>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</si>
  <si>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</si>
  <si>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</si>
  <si>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</si>
  <si>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</si>
  <si>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</si>
  <si>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</si>
  <si>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</si>
  <si>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</si>
  <si>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</si>
  <si>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</si>
  <si>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</si>
  <si>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</si>
  <si>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</si>
  <si>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</si>
  <si>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</si>
  <si>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</si>
  <si>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</si>
  <si>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</si>
  <si>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</si>
  <si>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</si>
  <si>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</si>
  <si>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</si>
  <si>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</si>
  <si>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</si>
  <si>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</si>
  <si>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</si>
  <si>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</si>
  <si>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</si>
  <si>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</si>
  <si>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</si>
  <si>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</si>
  <si>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</si>
  <si>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</si>
  <si>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</si>
  <si>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</si>
  <si>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</si>
  <si>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</si>
  <si>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</si>
  <si>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</si>
  <si>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</si>
  <si>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</si>
  <si>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</si>
  <si>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</si>
  <si>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</si>
  <si>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</si>
  <si>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</si>
  <si>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</si>
  <si>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</si>
  <si>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</si>
  <si>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</si>
  <si>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</si>
  <si>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</si>
  <si>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</si>
  <si>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</si>
  <si>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</si>
  <si>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</si>
  <si>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</si>
  <si>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</si>
  <si>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</si>
  <si>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</si>
  <si>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</si>
  <si>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</si>
  <si>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</si>
  <si>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</si>
  <si>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</si>
  <si>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</si>
  <si>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</si>
  <si>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</si>
  <si>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</si>
  <si>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</si>
  <si>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</si>
  <si>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</si>
  <si>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</si>
  <si>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</si>
  <si>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</si>
  <si>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</si>
  <si>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</si>
  <si>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</si>
  <si>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</si>
  <si>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</si>
  <si>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</si>
  <si>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</si>
  <si>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</si>
  <si>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</si>
  <si>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</si>
  <si>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</si>
  <si>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</si>
  <si>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</si>
  <si>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</si>
  <si>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</si>
  <si>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</si>
  <si>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</si>
  <si>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</si>
  <si>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</si>
  <si>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</si>
  <si>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</si>
  <si>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</si>
  <si>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</si>
  <si>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</si>
  <si>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</si>
  <si>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</si>
  <si>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</si>
  <si>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</si>
  <si>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</si>
  <si>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</si>
  <si>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</si>
  <si>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</si>
  <si>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</si>
  <si>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</si>
  <si>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</si>
  <si>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</si>
  <si>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</si>
  <si>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</si>
  <si>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</si>
  <si>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</si>
  <si>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</si>
  <si>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</si>
  <si>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</si>
  <si>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</si>
  <si>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</si>
  <si>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</si>
  <si>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</si>
  <si>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</si>
  <si>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</si>
  <si>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</si>
  <si>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</si>
  <si>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</si>
  <si>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</si>
  <si>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</si>
  <si>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</si>
  <si>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</si>
  <si>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</si>
  <si>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</si>
  <si>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</si>
  <si>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</si>
  <si>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</si>
  <si>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</si>
  <si>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</si>
  <si>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</si>
  <si>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</si>
  <si>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</si>
  <si>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</si>
  <si>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</si>
  <si>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</si>
  <si>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</si>
  <si>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</si>
  <si>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</si>
  <si>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</si>
  <si>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</si>
  <si>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</si>
  <si>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</si>
  <si>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</si>
  <si>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</si>
  <si>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</si>
  <si>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</si>
  <si>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</si>
  <si>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</si>
  <si>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</si>
  <si>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</si>
  <si>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</si>
  <si>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</si>
  <si>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</si>
  <si>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</si>
  <si>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</si>
  <si>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</si>
  <si>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</si>
  <si>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</si>
  <si>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</si>
  <si>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</si>
  <si>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</si>
  <si>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</si>
  <si>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</si>
  <si>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</si>
  <si>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</si>
  <si>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</si>
  <si>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</si>
  <si>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</si>
  <si>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</si>
  <si>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</si>
  <si>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</si>
  <si>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</si>
  <si>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</si>
  <si>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</si>
  <si>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</si>
  <si>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</si>
  <si>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</si>
  <si>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</si>
  <si>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</si>
  <si>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</si>
  <si>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</si>
  <si>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</si>
  <si>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</si>
  <si>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</si>
  <si>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</si>
  <si>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</si>
  <si>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</si>
  <si>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</si>
  <si>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</si>
  <si>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</si>
  <si>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</si>
  <si>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</si>
  <si>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</si>
  <si>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</si>
  <si>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</si>
  <si>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</si>
  <si>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</si>
  <si>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</si>
  <si>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</si>
  <si>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</si>
  <si>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</si>
  <si>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</si>
  <si>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</si>
  <si>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</si>
  <si>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</si>
  <si>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</si>
  <si>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</si>
  <si>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</si>
  <si>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</si>
  <si>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</si>
  <si>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</si>
  <si>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</si>
  <si>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</si>
  <si>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</si>
  <si>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</si>
  <si>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</si>
  <si>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</si>
  <si>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</si>
  <si>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</si>
  <si>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</si>
  <si>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</si>
  <si>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</si>
  <si>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</si>
  <si>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</si>
  <si>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</si>
  <si>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</si>
  <si>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</si>
  <si>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</si>
  <si>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</si>
  <si>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</si>
  <si>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</si>
  <si>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</si>
  <si>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</si>
  <si>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</si>
  <si>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</si>
  <si>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</si>
  <si>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</si>
  <si>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</si>
  <si>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</si>
  <si>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</si>
  <si>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</si>
  <si>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</si>
  <si>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</si>
  <si>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</si>
  <si>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</si>
  <si>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</si>
  <si>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</si>
  <si>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</si>
  <si>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</si>
  <si>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</si>
  <si>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</si>
  <si>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</si>
  <si>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</si>
  <si>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</si>
  <si>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</si>
  <si>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</si>
  <si>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</si>
  <si>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</si>
  <si>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</si>
  <si>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</si>
  <si>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</si>
  <si>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</si>
  <si>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</si>
  <si>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</si>
  <si>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</si>
  <si>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</si>
  <si>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</si>
  <si>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</si>
  <si>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</si>
  <si>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</si>
  <si>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</si>
  <si>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</si>
  <si>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</si>
  <si>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</si>
  <si>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</si>
  <si>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</si>
  <si>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</si>
  <si>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</si>
  <si>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</si>
  <si>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</si>
  <si>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</si>
  <si>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</si>
  <si>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</si>
  <si>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</si>
  <si>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</si>
  <si>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</si>
  <si>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</si>
  <si>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</si>
  <si>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</si>
  <si>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</si>
  <si>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</si>
  <si>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</si>
  <si>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</si>
  <si>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</si>
  <si>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</si>
  <si>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</si>
  <si>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</si>
  <si>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</si>
  <si>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</si>
  <si>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</si>
  <si>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</si>
  <si>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</si>
  <si>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</si>
  <si>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</si>
  <si>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</si>
  <si>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</si>
  <si>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</si>
  <si>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</si>
  <si>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</si>
  <si>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</si>
  <si>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</si>
  <si>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</si>
  <si>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</si>
  <si>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</si>
  <si>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</si>
  <si>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</si>
  <si>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</si>
  <si>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</si>
  <si>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</si>
  <si>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</si>
  <si>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</si>
  <si>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</si>
  <si>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</si>
  <si>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</si>
  <si>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</si>
  <si>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</si>
  <si>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</si>
  <si>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</si>
  <si>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</si>
  <si>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</si>
  <si>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</si>
  <si>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</si>
  <si>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</si>
  <si>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</si>
  <si>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</si>
  <si>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</si>
  <si>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</si>
  <si>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</si>
  <si>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</si>
  <si>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</si>
  <si>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</si>
  <si>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</si>
  <si>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</si>
  <si>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</si>
  <si>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</si>
  <si>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</si>
  <si>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</si>
  <si>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</si>
  <si>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</si>
  <si>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</si>
  <si>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</si>
  <si>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</si>
  <si>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</si>
  <si>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</si>
  <si>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</si>
  <si>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</si>
  <si>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</si>
  <si>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</si>
  <si>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</si>
  <si>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</si>
  <si>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</si>
  <si>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</si>
  <si>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</si>
  <si>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</si>
  <si>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</si>
  <si>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</si>
  <si>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</si>
  <si>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</si>
  <si>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</si>
  <si>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</si>
  <si>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</si>
  <si>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</si>
  <si>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</si>
  <si>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</si>
  <si>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</si>
  <si>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</si>
  <si>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</si>
  <si>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</si>
  <si>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</si>
  <si>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</si>
  <si>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</si>
  <si>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</si>
  <si>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</si>
  <si>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</si>
  <si>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</si>
  <si>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</si>
  <si>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</si>
  <si>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</si>
  <si>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</si>
  <si>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</si>
  <si>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</si>
  <si>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</si>
  <si>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</si>
  <si>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</si>
  <si>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</si>
  <si>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</si>
  <si>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</si>
  <si>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</si>
  <si>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</si>
  <si>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</si>
  <si>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</si>
  <si>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</si>
  <si>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</si>
  <si>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</si>
  <si>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</si>
  <si>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</si>
  <si>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</si>
  <si>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</si>
  <si>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</si>
  <si>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</si>
  <si>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</si>
  <si>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</si>
  <si>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</si>
  <si>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</si>
  <si>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</si>
  <si>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</si>
  <si>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</si>
  <si>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</si>
  <si>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</si>
  <si>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</si>
  <si>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</si>
  <si>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</si>
  <si>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</si>
  <si>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</si>
  <si>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</si>
  <si>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</si>
  <si>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</si>
  <si>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</si>
  <si>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</si>
  <si>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</si>
  <si>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</si>
  <si>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</si>
  <si>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</si>
  <si>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</si>
  <si>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</si>
  <si>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</si>
  <si>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</si>
  <si>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</si>
  <si>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</si>
  <si>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</si>
  <si>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</si>
  <si>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</si>
  <si>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</si>
  <si>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</si>
  <si>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</si>
  <si>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</si>
  <si>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</si>
  <si>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</si>
  <si>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</si>
  <si>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</si>
  <si>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</si>
  <si>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</si>
  <si>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</si>
  <si>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</si>
  <si>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</si>
  <si>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</si>
  <si>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</si>
  <si>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</si>
  <si>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</si>
  <si>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</si>
  <si>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</si>
  <si>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</si>
  <si>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</si>
  <si>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</si>
  <si>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</si>
  <si>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</si>
  <si>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</si>
  <si>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</si>
  <si>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</si>
  <si>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</si>
  <si>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</si>
  <si>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</si>
  <si>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</si>
  <si>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</si>
  <si>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</si>
  <si>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</si>
  <si>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</si>
  <si>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</si>
  <si>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</si>
  <si>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</si>
  <si>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</si>
  <si>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</si>
  <si>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</si>
  <si>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</si>
  <si>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</si>
  <si>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</si>
  <si>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</si>
  <si>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</si>
  <si>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</si>
  <si>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</si>
  <si>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</si>
  <si>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</si>
  <si>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</si>
  <si>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</si>
  <si>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</si>
  <si>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</si>
  <si>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</si>
  <si>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</si>
  <si>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</si>
  <si>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</si>
  <si>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</si>
  <si>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</si>
  <si>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</si>
  <si>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</si>
  <si>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</si>
  <si>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</si>
  <si>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</si>
  <si>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</si>
  <si>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</si>
  <si>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</si>
  <si>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</si>
  <si>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</si>
  <si>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</si>
  <si>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</si>
  <si>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</si>
  <si>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</si>
  <si>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</si>
  <si>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</si>
  <si>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</si>
  <si>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</si>
  <si>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</si>
  <si>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</si>
  <si>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</si>
  <si>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</si>
  <si>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</si>
  <si>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</si>
  <si>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</si>
  <si>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</si>
  <si>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</si>
  <si>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</si>
  <si>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</si>
  <si>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</si>
  <si>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</si>
  <si>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</si>
  <si>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</si>
  <si>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</si>
  <si>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</si>
  <si>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</si>
  <si>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</si>
  <si>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</si>
  <si>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</si>
  <si>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</si>
  <si>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</si>
  <si>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</si>
  <si>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</si>
  <si>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</si>
  <si>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</si>
  <si>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</si>
  <si>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</si>
  <si>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</si>
  <si>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</si>
  <si>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</si>
  <si>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</si>
  <si>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</si>
  <si>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</si>
  <si>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</si>
  <si>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</si>
  <si>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</si>
  <si>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</si>
  <si>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</si>
  <si>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</si>
  <si>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</si>
  <si>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</si>
  <si>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</si>
  <si>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</si>
  <si>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</si>
  <si>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</si>
  <si>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</si>
  <si>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</si>
  <si>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</si>
  <si>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</si>
  <si>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</si>
  <si>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</si>
  <si>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</si>
  <si>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</si>
  <si>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</si>
  <si>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</si>
  <si>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</si>
  <si>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</si>
  <si>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</si>
  <si>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</si>
  <si>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</si>
  <si>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</si>
  <si>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</si>
  <si>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</si>
  <si>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</si>
  <si>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</si>
  <si>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</si>
  <si>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</si>
  <si>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</si>
  <si>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</si>
  <si>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</si>
  <si>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</si>
  <si>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</si>
  <si>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</si>
  <si>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</si>
  <si>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</si>
  <si>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</si>
  <si>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</si>
  <si>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</si>
  <si>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</si>
  <si>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</si>
  <si>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</si>
  <si>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</si>
  <si>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</si>
  <si>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</si>
  <si>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</si>
  <si>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</si>
  <si>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</si>
  <si>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</si>
  <si>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</si>
  <si>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</si>
  <si>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</si>
  <si>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</si>
  <si>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</si>
  <si>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</si>
  <si>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</si>
  <si>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</si>
  <si>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</si>
  <si>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</si>
  <si>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</si>
  <si>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</si>
  <si>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</si>
  <si>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</si>
  <si>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</si>
  <si>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</si>
  <si>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</si>
  <si>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</si>
  <si>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</si>
  <si>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</si>
  <si>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</si>
  <si>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</si>
  <si>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</si>
  <si>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</si>
  <si>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</si>
  <si>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</si>
  <si>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</si>
  <si>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</si>
  <si>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</si>
  <si>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</si>
  <si>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</si>
  <si>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</si>
  <si>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</si>
  <si>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</si>
  <si>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</si>
  <si>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</si>
  <si>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</si>
  <si>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</si>
  <si>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</si>
  <si>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</si>
  <si>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</si>
  <si>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</si>
  <si>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</si>
  <si>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</si>
  <si>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</si>
  <si>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</si>
  <si>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</si>
  <si>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</si>
  <si>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</si>
  <si>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</si>
  <si>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</si>
  <si>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</si>
  <si>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</si>
  <si>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</si>
  <si>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</si>
  <si>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</si>
  <si>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</si>
  <si>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</si>
  <si>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</si>
  <si>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</si>
  <si>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</si>
  <si>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</si>
  <si>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</si>
  <si>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</si>
  <si>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</si>
  <si>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</si>
  <si>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</si>
  <si>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</si>
  <si>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</si>
  <si>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</si>
  <si>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</si>
  <si>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</si>
  <si>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</si>
  <si>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</si>
  <si>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</si>
  <si>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</si>
  <si>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</si>
  <si>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</si>
  <si>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</si>
  <si>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</si>
  <si>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</si>
  <si>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</si>
  <si>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</si>
  <si>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</si>
  <si>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</si>
  <si>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</si>
  <si>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</si>
  <si>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</si>
  <si>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</si>
  <si>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</si>
  <si>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</si>
  <si>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</si>
  <si>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</si>
  <si>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</si>
  <si>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</si>
  <si>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</si>
  <si>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</si>
  <si>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</si>
  <si>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</si>
  <si>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</si>
  <si>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</si>
  <si>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</si>
  <si>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</si>
  <si>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</si>
  <si>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</si>
  <si>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</si>
  <si>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</si>
  <si>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</si>
  <si>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</si>
  <si>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</si>
  <si>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</si>
  <si>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</si>
  <si>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</si>
  <si>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</si>
  <si>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</si>
  <si>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</si>
  <si>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</si>
  <si>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</si>
  <si>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</si>
  <si>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</si>
  <si>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</si>
  <si>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</si>
  <si>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</si>
  <si>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</si>
  <si>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</si>
  <si>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</si>
  <si>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</si>
  <si>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</si>
  <si>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</si>
  <si>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</si>
  <si>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</si>
  <si>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</si>
  <si>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</si>
  <si>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</si>
  <si>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</si>
  <si>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</si>
  <si>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</si>
  <si>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</si>
  <si>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</si>
  <si>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</si>
  <si>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</si>
  <si>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</si>
  <si>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</si>
  <si>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</si>
  <si>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</si>
  <si>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</si>
  <si>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</si>
  <si>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</si>
  <si>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</si>
  <si>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</si>
  <si>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</si>
  <si>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</si>
  <si>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</si>
  <si>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</si>
  <si>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</si>
  <si>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</si>
  <si>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</si>
  <si>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</si>
  <si>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</si>
  <si>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</si>
  <si>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</si>
  <si>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</si>
  <si>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</si>
  <si>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</si>
  <si>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</si>
  <si>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</si>
  <si>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</si>
  <si>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</si>
  <si>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</si>
  <si>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</si>
  <si>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</si>
  <si>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</si>
  <si>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</si>
  <si>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</si>
  <si>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</si>
  <si>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</si>
  <si>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</si>
  <si>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</si>
  <si>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</si>
  <si>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</si>
  <si>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</si>
  <si>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</si>
  <si>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</si>
  <si>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</si>
  <si>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</si>
  <si>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</si>
  <si>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</si>
  <si>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</si>
  <si>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</si>
  <si>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</si>
  <si>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</si>
  <si>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</si>
  <si>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</si>
  <si>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</si>
  <si>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</si>
  <si>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</si>
  <si>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</si>
  <si>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</si>
  <si>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</si>
  <si>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</si>
  <si>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</si>
  <si>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</si>
  <si>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</si>
  <si>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</si>
  <si>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</si>
  <si>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</si>
  <si>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</si>
  <si>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</si>
  <si>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</si>
  <si>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</si>
  <si>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</si>
  <si>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</si>
  <si>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</si>
  <si>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</si>
  <si>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</si>
  <si>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</si>
  <si>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</si>
  <si>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</si>
  <si>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</si>
  <si>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</si>
  <si>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</si>
  <si>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</si>
  <si>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</si>
  <si>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</si>
  <si>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</si>
  <si>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</si>
  <si>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</si>
  <si>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</si>
  <si>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</si>
  <si>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</si>
  <si>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</si>
  <si>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</si>
  <si>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</si>
  <si>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</si>
  <si>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</si>
  <si>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</si>
  <si>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</si>
  <si>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</si>
  <si>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</si>
  <si>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</si>
  <si>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</si>
  <si>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</si>
  <si>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</si>
  <si>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</si>
  <si>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</si>
  <si>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</si>
  <si>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</si>
  <si>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</si>
  <si>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</si>
  <si>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</si>
  <si>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</si>
  <si>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</si>
  <si>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</si>
  <si>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</si>
  <si>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</si>
  <si>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</si>
  <si>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</si>
  <si>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</si>
  <si>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</si>
  <si>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</si>
  <si>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</si>
  <si>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</si>
  <si>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</si>
  <si>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</si>
  <si>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</si>
  <si>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</si>
  <si>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</si>
  <si>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</si>
  <si>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</si>
  <si>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</si>
  <si>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</si>
  <si>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</si>
  <si>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</si>
  <si>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</si>
  <si>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</si>
  <si>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</si>
  <si>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</si>
  <si>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</si>
  <si>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</si>
  <si>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</si>
  <si>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</si>
  <si>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</si>
  <si>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</si>
  <si>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</si>
  <si>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</si>
  <si>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</si>
  <si>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</si>
  <si>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</si>
  <si>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</si>
  <si>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</si>
  <si>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</si>
  <si>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</si>
  <si>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</si>
  <si>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</si>
  <si>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</si>
  <si>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</si>
  <si>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</si>
  <si>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</si>
  <si>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</si>
  <si>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</si>
  <si>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</si>
  <si>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</si>
  <si>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</si>
  <si>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</si>
  <si>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</si>
  <si>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</si>
  <si>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</si>
  <si>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</si>
  <si>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</si>
  <si>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</si>
  <si>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</si>
  <si>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</si>
  <si>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</si>
  <si>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</si>
  <si>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</si>
  <si>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</si>
  <si>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</si>
  <si>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</si>
  <si>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</si>
  <si>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</si>
  <si>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</si>
  <si>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</si>
  <si>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</si>
  <si>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</si>
  <si>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</si>
  <si>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</si>
  <si>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</si>
  <si>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</si>
  <si>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</si>
  <si>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</si>
  <si>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</si>
  <si>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</si>
  <si>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</si>
  <si>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</si>
  <si>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</si>
  <si>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</si>
  <si>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</si>
  <si>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</si>
  <si>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</si>
  <si>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</si>
  <si>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</si>
  <si>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</si>
  <si>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</si>
  <si>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</si>
  <si>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</si>
  <si>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</si>
  <si>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</si>
  <si>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</si>
  <si>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</si>
  <si>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</si>
  <si>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</si>
  <si>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</si>
  <si>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</si>
  <si>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</si>
  <si>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</si>
  <si>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</si>
  <si>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</si>
  <si>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</si>
  <si>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</si>
  <si>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</si>
  <si>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</si>
  <si>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</si>
  <si>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</si>
  <si>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</si>
  <si>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</si>
  <si>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</si>
  <si>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</si>
  <si>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</si>
  <si>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</si>
  <si>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</si>
  <si>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</si>
  <si>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</si>
  <si>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</si>
  <si>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</si>
  <si>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</si>
  <si>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</si>
  <si>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</si>
  <si>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</si>
  <si>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</si>
  <si>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</si>
  <si>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</si>
  <si>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</si>
  <si>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</si>
  <si>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</si>
  <si>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</si>
  <si>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</si>
  <si>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</si>
  <si>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</si>
  <si>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</si>
  <si>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</si>
  <si>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</si>
  <si>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</si>
  <si>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</si>
  <si>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</si>
  <si>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</si>
  <si>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</si>
  <si>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</si>
  <si>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</si>
  <si>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</si>
  <si>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</si>
  <si>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</si>
  <si>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</si>
  <si>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</si>
  <si>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</si>
  <si>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</si>
  <si>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</si>
  <si>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</si>
  <si>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</si>
  <si>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</si>
  <si>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</si>
  <si>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</si>
  <si>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</si>
  <si>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</si>
  <si>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</si>
  <si>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</si>
  <si>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</si>
  <si>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</si>
  <si>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</si>
  <si>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</si>
  <si>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</si>
  <si>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</si>
  <si>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</si>
  <si>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</si>
  <si>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</si>
  <si>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</si>
  <si>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</si>
  <si>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</si>
  <si>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</si>
  <si>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</si>
  <si>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</si>
  <si>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</si>
  <si>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</si>
  <si>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</si>
  <si>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</si>
  <si>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</si>
  <si>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</si>
  <si>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</si>
  <si>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</si>
  <si>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</si>
  <si>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</si>
  <si>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</si>
  <si>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</si>
  <si>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</si>
  <si>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</si>
  <si>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</si>
  <si>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</si>
  <si>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</si>
  <si>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</si>
  <si>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</si>
  <si>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</si>
  <si>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</si>
  <si>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</si>
  <si>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</si>
  <si>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</si>
  <si>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</si>
  <si>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</si>
  <si>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</si>
  <si>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</si>
  <si>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</si>
  <si>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</si>
  <si>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</si>
  <si>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</si>
  <si>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</si>
  <si>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</si>
  <si>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</si>
  <si>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</si>
  <si>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</si>
  <si>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</si>
  <si>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</si>
  <si>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</si>
  <si>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</si>
  <si>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</si>
  <si>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</si>
  <si>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</si>
  <si>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</si>
  <si>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</si>
  <si>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</si>
  <si>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</si>
  <si>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</si>
  <si>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</si>
  <si>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</si>
  <si>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</si>
  <si>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</si>
  <si>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</si>
  <si>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</si>
  <si>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</si>
  <si>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</si>
  <si>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</si>
  <si>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</si>
  <si>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</si>
  <si>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</si>
  <si>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</si>
  <si>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</si>
  <si>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</si>
  <si>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</si>
  <si>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</si>
  <si>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</si>
  <si>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</si>
  <si>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</si>
  <si>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</si>
  <si>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</si>
  <si>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</si>
  <si>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</si>
  <si>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</si>
  <si>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</si>
  <si>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</si>
  <si>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</si>
  <si>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</si>
  <si>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</si>
  <si>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</si>
  <si>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</si>
  <si>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</si>
  <si>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</si>
  <si>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</si>
  <si>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</si>
  <si>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</si>
  <si>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</si>
  <si>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</si>
  <si>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</si>
  <si>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</si>
  <si>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</si>
  <si>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</si>
  <si>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</si>
  <si>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</si>
  <si>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</si>
  <si>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</si>
  <si>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</si>
  <si>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</si>
  <si>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</si>
  <si>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</si>
  <si>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</si>
  <si>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</si>
  <si>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</si>
  <si>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</si>
  <si>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</si>
  <si>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</si>
  <si>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</si>
  <si>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</si>
  <si>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</si>
  <si>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</si>
  <si>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</si>
  <si>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</si>
  <si>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</si>
  <si>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</si>
  <si>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</si>
  <si>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</si>
  <si>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</si>
  <si>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</si>
  <si>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</si>
  <si>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</si>
  <si>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</si>
  <si>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</si>
  <si>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</si>
  <si>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</si>
  <si>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</si>
  <si>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</si>
  <si>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</si>
  <si>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</si>
  <si>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</si>
  <si>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</si>
  <si>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</si>
  <si>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</si>
  <si>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</si>
  <si>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</si>
  <si>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</si>
  <si>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</si>
  <si>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</si>
  <si>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</si>
  <si>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</si>
  <si>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</si>
  <si>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</si>
  <si>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</si>
  <si>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</si>
  <si>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</si>
  <si>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</si>
  <si>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</si>
  <si>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</si>
  <si>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</si>
  <si>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</si>
  <si>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</si>
  <si>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</si>
  <si>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</si>
  <si>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</si>
  <si>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</si>
  <si>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</si>
  <si>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</si>
  <si>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</si>
  <si>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</si>
  <si>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</si>
  <si>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</si>
  <si>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</si>
  <si>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</si>
  <si>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</si>
  <si>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</si>
  <si>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</si>
  <si>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</si>
  <si>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</si>
  <si>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</si>
  <si>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</si>
  <si>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</si>
  <si>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</si>
  <si>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</si>
  <si>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</si>
  <si>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</si>
  <si>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</si>
  <si>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</si>
  <si>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</si>
  <si>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</si>
  <si>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</si>
  <si>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</si>
  <si>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</si>
  <si>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</si>
  <si>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</si>
  <si>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</si>
  <si>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</si>
  <si>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</si>
  <si>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</si>
  <si>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</si>
  <si>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</si>
  <si>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</si>
  <si>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</si>
  <si>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</si>
  <si>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</si>
  <si>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</si>
  <si>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</si>
  <si>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</si>
  <si>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</si>
  <si>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</si>
  <si>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</si>
  <si>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</si>
  <si>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</si>
  <si>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</si>
  <si>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</si>
  <si>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</si>
  <si>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</si>
  <si>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</si>
  <si>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</si>
  <si>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</si>
  <si>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</si>
  <si>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</si>
  <si>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</si>
  <si>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</si>
  <si>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</si>
  <si>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</si>
  <si>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</si>
  <si>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</si>
  <si>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</si>
  <si>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</si>
  <si>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</si>
  <si>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</si>
  <si>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</si>
  <si>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</si>
  <si>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</si>
  <si>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</si>
  <si>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</si>
  <si>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</si>
  <si>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</si>
  <si>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</si>
  <si>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</si>
  <si>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</si>
  <si>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</si>
  <si>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</si>
  <si>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</si>
  <si>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</si>
  <si>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</si>
  <si>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</si>
  <si>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</si>
  <si>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</si>
  <si>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</si>
  <si>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</si>
  <si>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</si>
  <si>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</si>
  <si>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</si>
  <si>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</si>
  <si>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</si>
  <si>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</si>
  <si>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</si>
  <si>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</si>
  <si>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</si>
  <si>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</si>
  <si>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</si>
  <si>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</si>
  <si>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</si>
  <si>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</si>
  <si>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</si>
  <si>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</si>
  <si>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</si>
  <si>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</si>
  <si>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</si>
  <si>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</si>
  <si>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</si>
  <si>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</si>
  <si>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</si>
  <si>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</si>
  <si>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</si>
  <si>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</si>
  <si>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</si>
  <si>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</si>
  <si>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</si>
  <si>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</si>
  <si>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</si>
  <si>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</si>
  <si>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</si>
  <si>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</si>
  <si>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</si>
  <si>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</si>
  <si>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</si>
  <si>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</si>
  <si>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</si>
  <si>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</si>
  <si>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</si>
  <si>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</si>
  <si>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</si>
  <si>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</si>
  <si>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</si>
  <si>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</si>
  <si>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</si>
  <si>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</si>
  <si>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</si>
  <si>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</si>
  <si>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</si>
  <si>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</si>
  <si>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</si>
  <si>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</si>
  <si>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</si>
  <si>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</si>
  <si>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</si>
  <si>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</si>
  <si>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</si>
  <si>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</si>
  <si>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</si>
  <si>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</si>
  <si>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</si>
  <si>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</si>
  <si>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</si>
  <si>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</si>
  <si>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</si>
  <si>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</si>
  <si>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</si>
  <si>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</si>
  <si>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</si>
  <si>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</si>
  <si>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</si>
  <si>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</si>
  <si>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</si>
  <si>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</si>
  <si>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</si>
  <si>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</si>
  <si>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</si>
  <si>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</si>
  <si>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</si>
  <si>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</si>
  <si>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</si>
  <si>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</si>
  <si>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</si>
  <si>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</si>
  <si>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</si>
  <si>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</si>
  <si>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</si>
  <si>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</si>
  <si>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</si>
  <si>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</si>
  <si>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</si>
  <si>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</si>
  <si>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</si>
  <si>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</si>
  <si>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</si>
  <si>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</si>
  <si>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</si>
  <si>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</si>
  <si>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</si>
  <si>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</si>
  <si>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</si>
  <si>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</si>
  <si>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</si>
  <si>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</si>
  <si>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</si>
  <si>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</si>
  <si>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</si>
  <si>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</si>
  <si>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</si>
  <si>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</si>
  <si>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</si>
  <si>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</si>
  <si>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</si>
  <si>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</si>
  <si>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</si>
  <si>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</si>
  <si>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</si>
  <si>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</si>
  <si>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</si>
  <si>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</si>
  <si>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</si>
  <si>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</si>
  <si>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</si>
  <si>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</si>
  <si>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</si>
  <si>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</si>
  <si>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</si>
  <si>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</si>
  <si>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</si>
  <si>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</si>
  <si>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</si>
  <si>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</si>
  <si>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</si>
  <si>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</si>
  <si>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</si>
  <si>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</si>
  <si>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</si>
  <si>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</si>
  <si>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</si>
  <si>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</si>
  <si>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</si>
  <si>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</si>
  <si>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</si>
  <si>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</si>
  <si>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</si>
  <si>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</si>
  <si>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</si>
  <si>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</si>
  <si>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</si>
  <si>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</si>
  <si>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</si>
  <si>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</si>
  <si>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</si>
  <si>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</si>
  <si>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</si>
  <si>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</si>
  <si>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</si>
  <si>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</si>
  <si>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</si>
  <si>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</si>
  <si>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</si>
  <si>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</si>
  <si>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</si>
  <si>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</si>
  <si>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</si>
  <si>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</si>
  <si>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</si>
  <si>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</si>
  <si>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</si>
  <si>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</si>
  <si>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</si>
  <si>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</si>
  <si>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</si>
  <si>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</si>
  <si>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</si>
  <si>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</si>
  <si>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</si>
  <si>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</si>
  <si>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</si>
  <si>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</si>
  <si>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</si>
  <si>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</si>
  <si>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</si>
  <si>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</si>
  <si>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</si>
  <si>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</si>
  <si>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</si>
  <si>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</si>
  <si>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</si>
  <si>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</si>
  <si>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</si>
  <si>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</si>
  <si>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</si>
  <si>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</si>
  <si>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</si>
  <si>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</si>
  <si>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</si>
  <si>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</si>
  <si>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</si>
  <si>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</si>
  <si>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</si>
  <si>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</si>
  <si>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</si>
  <si>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</si>
  <si>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</si>
  <si>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</si>
  <si>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</si>
  <si>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</si>
  <si>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</si>
  <si>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</si>
  <si>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</si>
  <si>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</si>
  <si>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</si>
  <si>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</si>
  <si>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</si>
  <si>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</si>
  <si>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</si>
  <si>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</si>
  <si>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</si>
  <si>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</si>
  <si>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</si>
  <si>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</si>
  <si>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</si>
  <si>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</si>
  <si>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</si>
  <si>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</si>
  <si>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</si>
  <si>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</si>
  <si>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</si>
  <si>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</si>
  <si>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</si>
  <si>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</si>
  <si>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</si>
  <si>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</si>
  <si>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</si>
  <si>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</si>
  <si>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</si>
  <si>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</si>
  <si>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</si>
  <si>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</si>
  <si>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</si>
  <si>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</si>
  <si>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</si>
  <si>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</si>
  <si>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</si>
  <si>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</si>
  <si>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</si>
  <si>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</si>
  <si>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</si>
  <si>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</si>
  <si>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</si>
  <si>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</si>
  <si>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</si>
  <si>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</si>
  <si>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</si>
  <si>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</si>
  <si>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</si>
  <si>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</si>
  <si>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</si>
  <si>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</si>
  <si>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</si>
  <si>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</si>
  <si>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</si>
  <si>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</si>
  <si>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</si>
  <si>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</si>
  <si>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</si>
  <si>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</si>
  <si>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</si>
  <si>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</si>
  <si>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</si>
  <si>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</si>
  <si>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</si>
  <si>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</si>
  <si>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</si>
  <si>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</si>
  <si>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</si>
  <si>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</si>
  <si>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</si>
  <si>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</si>
  <si>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</si>
  <si>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</si>
  <si>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</si>
  <si>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</si>
  <si>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</si>
  <si>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</si>
  <si>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</si>
  <si>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</si>
  <si>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</si>
  <si>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</si>
  <si>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</si>
  <si>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</si>
  <si>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</si>
  <si>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</si>
  <si>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</si>
  <si>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</si>
  <si>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</si>
  <si>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</si>
  <si>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</si>
  <si>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</si>
  <si>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</si>
  <si>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</si>
  <si>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</si>
  <si>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</si>
  <si>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</si>
  <si>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</si>
  <si>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</si>
  <si>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</si>
  <si>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</si>
  <si>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</si>
  <si>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</si>
  <si>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</si>
  <si>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</si>
  <si>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</si>
  <si>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</si>
  <si>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</si>
  <si>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</si>
  <si>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</si>
  <si>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</si>
  <si>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</si>
  <si>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</si>
  <si>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</si>
  <si>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</si>
  <si>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</si>
  <si>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</si>
  <si>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</si>
  <si>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</si>
  <si>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</si>
  <si>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</si>
  <si>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</si>
  <si>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</si>
  <si>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</si>
  <si>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</si>
  <si>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</si>
  <si>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</si>
  <si>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</si>
  <si>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</si>
  <si>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</si>
  <si>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</si>
  <si>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</si>
  <si>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</si>
  <si>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</si>
  <si>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</si>
  <si>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</si>
  <si>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</si>
  <si>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</si>
  <si>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</si>
  <si>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</si>
  <si>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</si>
  <si>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</si>
  <si>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</si>
  <si>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</si>
  <si>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</si>
  <si>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</si>
  <si>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</si>
  <si>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</si>
  <si>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</si>
  <si>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</si>
  <si>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</si>
  <si>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</si>
  <si>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</si>
  <si>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</si>
  <si>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</si>
  <si>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</si>
  <si>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</si>
  <si>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</si>
  <si>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</si>
  <si>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</si>
  <si>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</si>
  <si>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</si>
  <si>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</si>
  <si>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</si>
  <si>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</si>
  <si>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</si>
  <si>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</si>
  <si>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</si>
  <si>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</si>
  <si>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</si>
  <si>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</si>
  <si>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</si>
  <si>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</si>
  <si>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</si>
  <si>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</si>
  <si>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</si>
  <si>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</si>
  <si>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</si>
  <si>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</si>
  <si>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</si>
  <si>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</si>
  <si>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</si>
  <si>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</si>
  <si>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</si>
  <si>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</si>
  <si>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</si>
  <si>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</si>
  <si>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</si>
  <si>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</si>
  <si>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</si>
  <si>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</si>
  <si>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</si>
  <si>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</si>
  <si>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</si>
  <si>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</si>
  <si>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</si>
  <si>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</si>
  <si>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</si>
  <si>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</si>
  <si>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</si>
  <si>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</si>
  <si>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</si>
  <si>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</si>
  <si>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</si>
  <si>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</si>
  <si>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</si>
  <si>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</si>
  <si>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</si>
  <si>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</si>
  <si>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</si>
  <si>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</si>
  <si>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</si>
  <si>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</si>
  <si>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</si>
  <si>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</si>
  <si>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</si>
  <si>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</si>
  <si>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</si>
  <si>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</si>
  <si>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</si>
  <si>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</si>
  <si>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</si>
  <si>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</si>
  <si>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</si>
  <si>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</si>
  <si>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</si>
  <si>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</si>
  <si>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</si>
  <si>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</si>
  <si>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</si>
  <si>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</si>
  <si>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</si>
  <si>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</si>
  <si>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</si>
  <si>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</si>
  <si>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</si>
  <si>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</si>
  <si>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</si>
  <si>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</si>
  <si>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</si>
  <si>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</si>
  <si>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</si>
  <si>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</si>
  <si>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</si>
  <si>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</si>
  <si>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</si>
  <si>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</si>
  <si>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</si>
  <si>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</si>
  <si>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</si>
  <si>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</si>
  <si>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</si>
  <si>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</si>
  <si>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</si>
  <si>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</si>
  <si>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</si>
  <si>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</si>
  <si>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</si>
  <si>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</si>
  <si>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</si>
  <si>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</si>
  <si>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</si>
  <si>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</si>
  <si>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</si>
  <si>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</si>
  <si>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</si>
  <si>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</si>
  <si>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</si>
  <si>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</si>
  <si>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</si>
  <si>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</si>
  <si>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</si>
  <si>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</si>
  <si>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</si>
  <si>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</si>
  <si>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</si>
  <si>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</si>
  <si>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</si>
  <si>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</si>
  <si>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</si>
  <si>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</si>
  <si>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</si>
  <si>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</si>
  <si>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</si>
  <si>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</si>
  <si>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</si>
  <si>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</si>
  <si>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</si>
  <si>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</si>
  <si>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</si>
  <si>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</si>
  <si>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</si>
  <si>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</si>
  <si>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</si>
  <si>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</si>
  <si>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</si>
  <si>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</si>
  <si>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</si>
  <si>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</si>
  <si>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</si>
  <si>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</si>
  <si>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</si>
  <si>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</si>
  <si>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</si>
  <si>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</si>
  <si>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</si>
  <si>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</si>
  <si>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</si>
  <si>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</si>
  <si>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</si>
  <si>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</si>
  <si>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</si>
  <si>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</si>
  <si>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</si>
  <si>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</si>
  <si>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</si>
  <si>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</si>
  <si>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</si>
  <si>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</si>
  <si>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</si>
  <si>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</si>
  <si>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</si>
  <si>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</si>
  <si>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</si>
  <si>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</si>
  <si>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</si>
  <si>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</si>
  <si>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</si>
  <si>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</si>
  <si>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</si>
  <si>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</si>
  <si>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</si>
  <si>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</si>
  <si>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</si>
  <si>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</si>
  <si>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</si>
  <si>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</si>
  <si>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</si>
  <si>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</si>
  <si>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</si>
  <si>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</si>
  <si>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</si>
  <si>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</si>
  <si>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</si>
  <si>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</si>
  <si>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</si>
  <si>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</si>
  <si>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</si>
  <si>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</si>
  <si>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</si>
  <si>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</si>
  <si>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</si>
  <si>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</si>
  <si>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</si>
  <si>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</si>
  <si>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</si>
  <si>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</si>
  <si>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</si>
  <si>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</si>
  <si>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</si>
  <si>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</si>
  <si>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</si>
  <si>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</si>
  <si>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</si>
  <si>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</si>
  <si>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</si>
  <si>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</si>
  <si>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</si>
  <si>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</si>
  <si>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</si>
  <si>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</si>
  <si>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</si>
  <si>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</si>
  <si>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</si>
  <si>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</si>
  <si>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</si>
  <si>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</si>
  <si>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</si>
  <si>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</si>
  <si>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</si>
  <si>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</si>
  <si>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</si>
  <si>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</si>
  <si>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</si>
  <si>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</si>
  <si>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</si>
  <si>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</si>
  <si>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</si>
  <si>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</si>
  <si>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</si>
  <si>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</si>
  <si>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</si>
  <si>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</si>
  <si>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</si>
  <si>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</si>
  <si>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</si>
  <si>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</si>
  <si>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</si>
  <si>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</si>
  <si>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</si>
  <si>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</si>
  <si>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</si>
  <si>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</si>
  <si>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</si>
  <si>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</si>
  <si>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</si>
  <si>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</si>
  <si>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</si>
  <si>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</si>
  <si>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</si>
  <si>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</si>
  <si>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</si>
  <si>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</si>
  <si>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</si>
  <si>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</si>
  <si>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</si>
  <si>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</si>
  <si>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</si>
  <si>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</si>
  <si>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</si>
  <si>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</si>
  <si>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</si>
  <si>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</si>
  <si>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</si>
  <si>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</si>
  <si>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</si>
  <si>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</si>
  <si>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</si>
  <si>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</si>
  <si>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</si>
  <si>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</si>
  <si>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</si>
  <si>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</si>
  <si>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</si>
  <si>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</si>
  <si>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</si>
  <si>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</si>
  <si>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</si>
  <si>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</si>
  <si>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</si>
  <si>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</si>
  <si>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</si>
  <si>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</si>
  <si>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</si>
  <si>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</si>
  <si>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</si>
  <si>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</si>
  <si>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</si>
  <si>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</si>
  <si>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</si>
  <si>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</si>
  <si>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</si>
  <si>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</si>
  <si>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</si>
  <si>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</si>
  <si>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</si>
  <si>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</si>
  <si>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</si>
  <si>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</si>
  <si>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</si>
  <si>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</si>
  <si>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</si>
  <si>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</si>
  <si>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</si>
  <si>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</si>
  <si>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</si>
  <si>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</si>
  <si>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</si>
  <si>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</si>
  <si>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</si>
  <si>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</si>
  <si>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</si>
  <si>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</si>
  <si>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</si>
  <si>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</si>
  <si>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</si>
  <si>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</si>
  <si>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</si>
  <si>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</si>
  <si>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</si>
  <si>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</si>
  <si>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</si>
  <si>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</si>
  <si>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</si>
  <si>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</si>
  <si>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</si>
  <si>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</si>
  <si>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</si>
  <si>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</si>
  <si>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</si>
  <si>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</si>
  <si>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</si>
  <si>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</si>
  <si>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</si>
  <si>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</si>
  <si>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</si>
  <si>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</si>
  <si>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</si>
  <si>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</si>
  <si>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</si>
  <si>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</si>
  <si>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</si>
  <si>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</si>
  <si>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</si>
  <si>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</si>
  <si>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</si>
  <si>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</si>
  <si>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</si>
  <si>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</si>
  <si>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</si>
  <si>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</si>
  <si>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</si>
  <si>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</si>
  <si>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</si>
  <si>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</si>
  <si>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</si>
  <si>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</si>
  <si>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</si>
  <si>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</si>
  <si>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</si>
  <si>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</si>
  <si>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</si>
  <si>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</si>
  <si>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</si>
  <si>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</si>
  <si>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</si>
  <si>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</si>
  <si>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</si>
  <si>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</si>
  <si>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</si>
  <si>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</si>
  <si>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</si>
  <si>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</si>
  <si>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</si>
  <si>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</si>
  <si>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</si>
  <si>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</si>
  <si>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</si>
  <si>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</si>
  <si>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</si>
  <si>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</si>
  <si>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</si>
  <si>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</si>
  <si>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</si>
  <si>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</si>
  <si>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</si>
  <si>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</si>
  <si>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</si>
  <si>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</si>
  <si>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</si>
  <si>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</si>
  <si>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</si>
  <si>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</si>
  <si>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</si>
  <si>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</si>
  <si>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</si>
  <si>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</si>
  <si>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</si>
  <si>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</si>
  <si>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</si>
  <si>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</si>
  <si>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</si>
  <si>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</si>
  <si>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</si>
  <si>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</si>
  <si>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</si>
  <si>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</si>
  <si>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</si>
  <si>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</si>
  <si>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</si>
  <si>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</si>
  <si>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</si>
  <si>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</si>
  <si>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</si>
  <si>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</si>
  <si>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</si>
  <si>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</si>
  <si>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</si>
  <si>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</si>
  <si>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</si>
  <si>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</si>
  <si>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</si>
  <si>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</si>
  <si>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</si>
  <si>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</si>
  <si>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</si>
  <si>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</si>
  <si>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</si>
  <si>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</si>
  <si>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</si>
  <si>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</si>
  <si>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</si>
  <si>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</si>
  <si>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</si>
  <si>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</si>
  <si>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</si>
  <si>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</si>
  <si>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</si>
  <si>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</si>
  <si>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</si>
  <si>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</si>
  <si>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</si>
  <si>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</si>
  <si>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</si>
  <si>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</si>
  <si>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</si>
  <si>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</si>
  <si>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</si>
  <si>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</si>
  <si>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</si>
  <si>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</si>
  <si>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</si>
  <si>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</si>
  <si>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</si>
  <si>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</si>
  <si>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</si>
  <si>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</si>
  <si>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</si>
  <si>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</si>
  <si>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</si>
  <si>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</si>
  <si>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</si>
  <si>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</si>
  <si>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</si>
  <si>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</si>
  <si>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</si>
  <si>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</si>
  <si>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</si>
  <si>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</si>
  <si>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</si>
  <si>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</si>
  <si>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</si>
  <si>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</si>
  <si>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</si>
  <si>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</si>
  <si>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</si>
  <si>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</si>
  <si>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</si>
  <si>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</si>
  <si>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</si>
  <si>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</si>
  <si>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</si>
  <si>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</si>
  <si>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</si>
  <si>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</si>
  <si>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</si>
  <si>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</si>
  <si>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</si>
  <si>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</si>
  <si>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</si>
  <si>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</si>
  <si>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</si>
  <si>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</si>
  <si>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</si>
  <si>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</si>
  <si>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</si>
  <si>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</si>
  <si>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</si>
  <si>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</si>
  <si>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</si>
  <si>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</si>
  <si>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</si>
  <si>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</si>
  <si>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</si>
  <si>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</si>
  <si>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</si>
  <si>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</si>
  <si>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</si>
  <si>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</si>
  <si>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</si>
  <si>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</si>
  <si>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</si>
  <si>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</si>
  <si>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</si>
  <si>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</si>
  <si>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</si>
  <si>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</si>
  <si>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</si>
  <si>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</si>
  <si>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</si>
  <si>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</si>
  <si>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</si>
  <si>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</si>
  <si>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</si>
  <si>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</si>
  <si>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</si>
  <si>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</si>
  <si>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</si>
  <si>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</si>
  <si>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</si>
  <si>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</si>
  <si>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</si>
  <si>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</si>
  <si>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</si>
  <si>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</si>
  <si>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</si>
  <si>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</si>
  <si>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</si>
  <si>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</si>
  <si>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</si>
  <si>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</si>
  <si>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</si>
  <si>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</si>
  <si>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</si>
  <si>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</si>
  <si>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</si>
  <si>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</si>
  <si>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</si>
  <si>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</si>
  <si>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</si>
  <si>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</si>
  <si>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</si>
  <si>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</si>
  <si>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</si>
  <si>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</si>
  <si>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</si>
  <si>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</si>
  <si>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</si>
  <si>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</si>
  <si>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</si>
  <si>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</si>
  <si>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</si>
  <si>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</si>
  <si>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</si>
  <si>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</si>
  <si>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</si>
  <si>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</si>
  <si>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</si>
  <si>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</si>
  <si>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</si>
  <si>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</si>
  <si>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</si>
  <si>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</si>
  <si>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</si>
  <si>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</si>
  <si>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</si>
  <si>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</si>
  <si>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</si>
  <si>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</si>
  <si>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</si>
  <si>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</si>
  <si>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</si>
  <si>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</si>
  <si>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</si>
  <si>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</si>
  <si>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</si>
  <si>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</si>
  <si>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</si>
  <si>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</si>
  <si>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</si>
  <si>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</si>
  <si>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</si>
  <si>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</si>
  <si>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</si>
  <si>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</si>
  <si>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</si>
  <si>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</si>
  <si>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</si>
  <si>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</si>
  <si>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</si>
  <si>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</si>
  <si>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</si>
  <si>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</si>
  <si>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</si>
  <si>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</si>
  <si>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</si>
  <si>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</si>
  <si>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</si>
  <si>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</si>
  <si>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</si>
  <si>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</si>
  <si>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</si>
  <si>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</si>
  <si>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</si>
  <si>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</si>
  <si>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</si>
  <si>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</si>
  <si>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</si>
  <si>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</si>
  <si>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</si>
  <si>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</si>
  <si>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</si>
  <si>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</si>
  <si>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</si>
  <si>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</si>
  <si>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</si>
  <si>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</si>
  <si>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</si>
  <si>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</si>
  <si>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</si>
  <si>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</si>
  <si>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</si>
  <si>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</si>
  <si>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</si>
  <si>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</si>
  <si>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</si>
  <si>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</si>
  <si>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</si>
  <si>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</si>
  <si>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</si>
  <si>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</si>
  <si>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</si>
  <si>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</si>
  <si>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</si>
  <si>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</si>
  <si>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</si>
  <si>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</si>
  <si>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</si>
  <si>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</si>
  <si>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</si>
  <si>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</si>
  <si>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</si>
  <si>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</si>
  <si>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</si>
  <si>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</si>
  <si>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</si>
  <si>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</si>
  <si>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</si>
  <si>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</si>
  <si>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</si>
  <si>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</si>
  <si>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</si>
  <si>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</si>
  <si>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</si>
  <si>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</si>
  <si>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</si>
  <si>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</si>
  <si>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</si>
  <si>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</si>
  <si>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</si>
  <si>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</si>
  <si>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</si>
  <si>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</si>
  <si>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</si>
  <si>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</si>
  <si>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</si>
  <si>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</si>
  <si>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</si>
  <si>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</si>
  <si>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</si>
  <si>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</si>
  <si>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</si>
  <si>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</si>
  <si>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</si>
  <si>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</si>
  <si>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</si>
  <si>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</si>
  <si>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</si>
  <si>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</si>
  <si>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</si>
  <si>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</si>
  <si>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</si>
  <si>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</si>
  <si>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</si>
  <si>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</si>
  <si>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</si>
  <si>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</si>
  <si>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</si>
  <si>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</si>
  <si>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</si>
  <si>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</si>
  <si>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</si>
  <si>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</si>
  <si>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</si>
  <si>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</si>
  <si>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</si>
  <si>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</si>
  <si>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</si>
  <si>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</si>
  <si>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</si>
  <si>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</si>
  <si>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</si>
  <si>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</si>
  <si>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</si>
  <si>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</si>
  <si>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</si>
  <si>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</si>
  <si>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</si>
  <si>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</si>
  <si>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</si>
  <si>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</si>
  <si>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</si>
  <si>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</si>
  <si>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</si>
  <si>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</si>
  <si>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</si>
  <si>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</si>
  <si>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</si>
  <si>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</si>
  <si>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</si>
  <si>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</si>
  <si>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</si>
  <si>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</si>
  <si>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</si>
  <si>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</si>
  <si>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</si>
  <si>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</si>
  <si>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</si>
  <si>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</si>
  <si>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</si>
  <si>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</si>
  <si>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</si>
  <si>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</si>
  <si>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</si>
  <si>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</si>
  <si>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</si>
  <si>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</si>
  <si>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</si>
  <si>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</si>
  <si>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</si>
  <si>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</si>
  <si>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</si>
  <si>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</si>
  <si>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</si>
  <si>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</si>
  <si>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</si>
  <si>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</si>
  <si>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</si>
  <si>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</si>
  <si>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</si>
  <si>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</si>
  <si>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</si>
  <si>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</si>
  <si>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</si>
  <si>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</si>
  <si>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</si>
  <si>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</si>
  <si>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</si>
  <si>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</si>
  <si>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</si>
  <si>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</si>
  <si>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</si>
  <si>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</si>
  <si>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</si>
  <si>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</si>
  <si>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</si>
  <si>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</si>
  <si>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</si>
  <si>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</si>
  <si>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</si>
  <si>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</si>
  <si>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</si>
  <si>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</si>
  <si>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</si>
  <si>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</si>
  <si>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</si>
  <si>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</si>
  <si>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</si>
  <si>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</si>
  <si>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</si>
  <si>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</si>
  <si>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</si>
  <si>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</si>
  <si>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</si>
  <si>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</si>
  <si>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</si>
  <si>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</si>
  <si>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</si>
  <si>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</si>
  <si>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</si>
  <si>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</si>
  <si>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</si>
  <si>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</si>
  <si>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</si>
  <si>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</si>
  <si>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</si>
  <si>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</si>
  <si>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</si>
  <si>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</si>
  <si>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</si>
  <si>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</si>
  <si>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</si>
  <si>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</si>
  <si>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</si>
  <si>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</si>
  <si>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</si>
  <si>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</si>
  <si>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</si>
  <si>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</si>
  <si>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</si>
  <si>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</si>
  <si>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</si>
  <si>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</si>
  <si>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</si>
  <si>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</si>
  <si>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</si>
  <si>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</si>
  <si>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</si>
  <si>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</si>
  <si>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</si>
  <si>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</si>
  <si>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</si>
  <si>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</si>
  <si>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</si>
  <si>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</si>
  <si>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</si>
  <si>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</si>
  <si>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</si>
  <si>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</si>
  <si>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</si>
  <si>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</si>
  <si>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</si>
  <si>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</si>
  <si>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</si>
  <si>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</si>
  <si>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</si>
  <si>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</si>
  <si>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</si>
  <si>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</si>
  <si>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</si>
  <si>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</si>
  <si>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</si>
  <si>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</si>
  <si>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</si>
  <si>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</si>
  <si>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</si>
  <si>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</si>
  <si>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</si>
  <si>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</si>
  <si>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</si>
  <si>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</si>
  <si>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</si>
  <si>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</si>
  <si>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</si>
  <si>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</si>
  <si>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</si>
  <si>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</si>
  <si>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</si>
  <si>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</si>
  <si>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</si>
  <si>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</si>
  <si>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</si>
  <si>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</si>
  <si>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</si>
  <si>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</si>
  <si>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</si>
  <si>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</si>
  <si>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</si>
  <si>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</si>
  <si>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</si>
  <si>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</si>
  <si>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</si>
  <si>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</si>
  <si>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</si>
  <si>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</si>
  <si>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</si>
  <si>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</si>
  <si>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</si>
  <si>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</si>
  <si>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</si>
  <si>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</si>
  <si>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</si>
  <si>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</si>
  <si>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</si>
  <si>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</si>
  <si>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</si>
  <si>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</si>
  <si>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</si>
  <si>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</si>
  <si>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</si>
  <si>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</si>
  <si>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</si>
  <si>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</si>
  <si>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</si>
  <si>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</si>
  <si>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</si>
  <si>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</si>
  <si>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</si>
  <si>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</si>
  <si>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</si>
  <si>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</si>
  <si>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</si>
  <si>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</si>
  <si>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</si>
  <si>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</si>
  <si>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</si>
  <si>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</si>
  <si>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</si>
  <si>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</si>
  <si>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</si>
  <si>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</si>
  <si>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</si>
  <si>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</si>
  <si>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</si>
  <si>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</si>
  <si>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</si>
  <si>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</si>
  <si>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</si>
  <si>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</si>
  <si>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</si>
  <si>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</si>
  <si>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</si>
  <si>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</si>
  <si>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</si>
  <si>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</si>
  <si>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</si>
  <si>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</si>
  <si>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</si>
  <si>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</si>
  <si>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</si>
  <si>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</si>
  <si>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</si>
  <si>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</si>
  <si>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</si>
  <si>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</si>
  <si>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</si>
  <si>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</si>
  <si>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</si>
  <si>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</si>
  <si>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</si>
  <si>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</si>
  <si>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</si>
  <si>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</si>
  <si>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</si>
  <si>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</si>
  <si>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</si>
  <si>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</si>
  <si>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</si>
  <si>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</si>
  <si>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</si>
  <si>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</si>
  <si>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</si>
  <si>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</si>
  <si>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</si>
  <si>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</si>
  <si>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</si>
  <si>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</si>
  <si>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</si>
  <si>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</si>
  <si>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</si>
  <si>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</si>
  <si>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</si>
  <si>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</si>
  <si>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</si>
  <si>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</si>
  <si>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</si>
  <si>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</si>
  <si>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</si>
  <si>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</si>
  <si>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</si>
  <si>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</si>
  <si>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</si>
  <si>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</si>
  <si>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</si>
  <si>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</si>
  <si>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</si>
  <si>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</si>
  <si>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</si>
  <si>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</si>
  <si>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</si>
  <si>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</si>
  <si>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</si>
  <si>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</si>
  <si>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</si>
  <si>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</si>
  <si>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</si>
  <si>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</si>
  <si>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</si>
  <si>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</si>
  <si>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</si>
  <si>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</si>
  <si>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</si>
  <si>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</si>
  <si>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</si>
  <si>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</si>
  <si>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</si>
  <si>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</si>
  <si>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</si>
  <si>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</si>
  <si>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</si>
  <si>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</si>
  <si>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</si>
  <si>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</si>
  <si>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</si>
  <si>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</si>
  <si>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</si>
  <si>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</si>
  <si>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</si>
  <si>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</si>
  <si>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</si>
  <si>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</si>
  <si>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</si>
  <si>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</si>
  <si>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</si>
  <si>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</si>
  <si>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</si>
  <si>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</si>
  <si>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</si>
  <si>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</si>
  <si>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</si>
  <si>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</si>
  <si>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</si>
  <si>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</si>
  <si>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</si>
  <si>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</si>
  <si>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</si>
  <si>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</si>
  <si>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</si>
  <si>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</si>
  <si>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</si>
  <si>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</si>
  <si>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</si>
  <si>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</si>
  <si>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</si>
  <si>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</si>
  <si>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</si>
  <si>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</si>
  <si>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</si>
  <si>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</si>
  <si>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</si>
  <si>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</si>
  <si>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</si>
  <si>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</si>
  <si>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</si>
  <si>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</si>
  <si>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</si>
  <si>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</si>
  <si>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</si>
  <si>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</si>
  <si>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</si>
  <si>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</si>
  <si>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</si>
  <si>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</si>
  <si>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</si>
  <si>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</si>
  <si>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</si>
  <si>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</si>
  <si>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</si>
  <si>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</si>
  <si>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</si>
  <si>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</si>
  <si>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</si>
  <si>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</si>
  <si>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</si>
  <si>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</si>
  <si>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</si>
  <si>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</si>
  <si>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</si>
  <si>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</si>
  <si>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</si>
  <si>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</si>
  <si>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</si>
  <si>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</si>
  <si>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</si>
  <si>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</si>
  <si>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</si>
  <si>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</si>
  <si>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</si>
  <si>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</si>
  <si>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</si>
  <si>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</si>
  <si>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</si>
  <si>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</si>
  <si>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</si>
  <si>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</si>
  <si>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</si>
  <si>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</si>
  <si>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</si>
  <si>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</si>
  <si>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</si>
  <si>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</si>
  <si>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</si>
  <si>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</si>
  <si>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</si>
  <si>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</si>
  <si>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</si>
  <si>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</si>
  <si>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</si>
  <si>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</si>
  <si>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</si>
  <si>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</si>
  <si>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</si>
  <si>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</si>
  <si>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</si>
  <si>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</si>
  <si>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</si>
  <si>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</si>
  <si>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</si>
  <si>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</si>
  <si>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</si>
  <si>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</si>
  <si>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</si>
  <si>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</si>
  <si>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</si>
  <si>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</si>
  <si>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</si>
  <si>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</si>
  <si>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</si>
  <si>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</si>
  <si>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</si>
  <si>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</si>
  <si>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</si>
  <si>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</si>
  <si>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</si>
  <si>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</si>
  <si>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</si>
  <si>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</si>
  <si>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</si>
  <si>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</si>
  <si>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</si>
  <si>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</si>
  <si>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</si>
  <si>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</si>
  <si>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</si>
  <si>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</si>
  <si>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</si>
  <si>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</si>
  <si>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</si>
  <si>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</si>
  <si>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</si>
  <si>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</si>
  <si>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</si>
  <si>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</si>
  <si>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</si>
  <si>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</si>
  <si>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</si>
  <si>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</si>
  <si>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</si>
  <si>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</si>
  <si>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</si>
  <si>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</si>
  <si>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</si>
  <si>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</si>
  <si>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</si>
  <si>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</si>
  <si>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</si>
  <si>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</si>
  <si>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</si>
  <si>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</si>
  <si>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</si>
  <si>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</si>
  <si>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</si>
  <si>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</si>
  <si>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</si>
  <si>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</si>
  <si>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</si>
  <si>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</si>
  <si>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</si>
  <si>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</si>
  <si>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</si>
  <si>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</si>
  <si>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</si>
  <si>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</si>
  <si>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</si>
  <si>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</si>
  <si>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</si>
  <si>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</si>
  <si>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</si>
  <si>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</si>
  <si>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</si>
  <si>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</si>
  <si>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</si>
  <si>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</si>
  <si>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</si>
  <si>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</si>
  <si>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</si>
  <si>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</si>
  <si>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</si>
  <si>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</si>
  <si>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</si>
  <si>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</si>
  <si>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</si>
  <si>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</si>
  <si>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</si>
  <si>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</si>
  <si>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</si>
  <si>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</si>
  <si>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</si>
  <si>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</si>
  <si>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</si>
  <si>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</si>
  <si>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</si>
  <si>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</si>
  <si>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</si>
  <si>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</si>
  <si>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</si>
  <si>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</si>
  <si>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</si>
  <si>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</si>
  <si>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</si>
  <si>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</si>
  <si>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</si>
  <si>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</si>
  <si>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</si>
  <si>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</si>
  <si>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</si>
  <si>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</si>
  <si>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</si>
  <si>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</si>
  <si>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</si>
  <si>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</si>
  <si>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</si>
  <si>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</si>
  <si>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</si>
  <si>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</si>
  <si>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</si>
  <si>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</si>
  <si>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</si>
  <si>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</si>
  <si>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</si>
  <si>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</si>
  <si>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</si>
  <si>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</si>
  <si>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</si>
  <si>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</si>
  <si>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</si>
  <si>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</si>
  <si>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</si>
  <si>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</si>
  <si>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</si>
  <si>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</si>
  <si>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</si>
  <si>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</si>
  <si>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</si>
  <si>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</si>
  <si>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</si>
  <si>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</si>
  <si>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</si>
  <si>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</si>
  <si>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</si>
  <si>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</si>
  <si>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</si>
  <si>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</si>
  <si>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</si>
  <si>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</si>
  <si>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</si>
  <si>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</si>
  <si>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</si>
  <si>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</si>
  <si>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</si>
  <si>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</si>
  <si>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</si>
  <si>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</si>
  <si>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</si>
  <si>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</si>
  <si>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</si>
  <si>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</si>
  <si>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</si>
  <si>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</si>
  <si>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</si>
  <si>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</si>
  <si>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</si>
  <si>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</si>
  <si>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</si>
  <si>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</si>
  <si>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</si>
  <si>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</si>
  <si>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</si>
  <si>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</si>
  <si>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</si>
  <si>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</si>
  <si>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</si>
  <si>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</si>
  <si>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</si>
  <si>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</si>
  <si>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</si>
  <si>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</si>
  <si>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</si>
  <si>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</si>
  <si>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</si>
  <si>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</si>
  <si>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</si>
  <si>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</si>
  <si>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</si>
  <si>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</si>
  <si>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</si>
  <si>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</si>
  <si>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</si>
  <si>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</si>
  <si>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</si>
  <si>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</si>
  <si>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</si>
  <si>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</si>
  <si>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</si>
  <si>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</si>
  <si>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</si>
  <si>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</si>
  <si>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</si>
  <si>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</si>
  <si>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</si>
  <si>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</si>
  <si>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</si>
  <si>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</si>
  <si>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</si>
  <si>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</si>
  <si>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</si>
  <si>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</si>
  <si>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</si>
  <si>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</si>
  <si>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</si>
  <si>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</si>
  <si>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</si>
  <si>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</si>
  <si>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</si>
  <si>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</si>
  <si>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</si>
  <si>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</si>
  <si>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</si>
  <si>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</si>
  <si>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</si>
  <si>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</si>
  <si>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</si>
  <si>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</si>
  <si>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</si>
  <si>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</si>
  <si>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</si>
  <si>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</si>
  <si>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</si>
  <si>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</si>
  <si>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</si>
  <si>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</si>
  <si>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</si>
  <si>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</si>
  <si>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</si>
  <si>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</si>
  <si>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</si>
  <si>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</si>
  <si>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</si>
  <si>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</si>
  <si>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</si>
  <si>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</si>
  <si>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</si>
  <si>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</si>
  <si>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</si>
  <si>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</si>
  <si>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</si>
  <si>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</si>
  <si>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</si>
  <si>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</si>
  <si>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</si>
  <si>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</si>
  <si>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</si>
  <si>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</si>
  <si>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</si>
  <si>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</si>
  <si>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</si>
  <si>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</si>
  <si>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</si>
  <si>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</si>
  <si>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</si>
  <si>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</si>
  <si>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</si>
  <si>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</si>
  <si>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</si>
  <si>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</si>
  <si>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</si>
  <si>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</si>
  <si>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</si>
  <si>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</si>
  <si>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</si>
  <si>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</si>
  <si>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</si>
  <si>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</si>
  <si>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</si>
  <si>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</si>
  <si>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</si>
  <si>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</si>
  <si>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</si>
  <si>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</si>
  <si>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</si>
  <si>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</si>
  <si>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</si>
  <si>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</si>
  <si>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</si>
  <si>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</si>
  <si>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</si>
  <si>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</si>
  <si>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</si>
  <si>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</si>
  <si>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</si>
  <si>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</si>
  <si>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</si>
  <si>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</si>
  <si>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</si>
  <si>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</si>
  <si>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</si>
  <si>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</si>
  <si>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</si>
  <si>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</si>
  <si>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</si>
  <si>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</si>
  <si>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</si>
  <si>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</si>
  <si>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</si>
  <si>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</si>
  <si>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</si>
  <si>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</si>
  <si>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</si>
  <si>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</si>
  <si>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</si>
  <si>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</si>
  <si>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</si>
  <si>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</si>
  <si>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</si>
  <si>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</si>
  <si>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</si>
  <si>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</si>
  <si>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</si>
  <si>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</si>
  <si>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</si>
  <si>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</si>
  <si>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</si>
  <si>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</si>
  <si>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</si>
  <si>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</si>
  <si>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</si>
  <si>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</si>
  <si>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</si>
  <si>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</si>
  <si>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</si>
  <si>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</si>
  <si>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</si>
  <si>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</si>
  <si>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</si>
  <si>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</si>
  <si>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</si>
  <si>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</si>
  <si>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</si>
  <si>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</si>
  <si>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</si>
  <si>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</si>
  <si>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</si>
  <si>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</si>
  <si>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</si>
  <si>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</si>
  <si>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</si>
  <si>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</si>
  <si>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</si>
  <si>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</si>
  <si>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</si>
  <si>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</si>
  <si>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</si>
  <si>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</si>
  <si>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</si>
  <si>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</si>
  <si>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</si>
  <si>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</si>
  <si>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</si>
  <si>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</si>
  <si>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</si>
  <si>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</si>
  <si>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</si>
  <si>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</si>
  <si>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</si>
  <si>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</si>
  <si>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</si>
  <si>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</si>
  <si>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</si>
  <si>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</si>
  <si>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</si>
  <si>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</si>
  <si>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</si>
  <si>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</si>
  <si>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</si>
  <si>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</si>
  <si>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</si>
  <si>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</si>
  <si>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</si>
  <si>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</si>
  <si>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</si>
  <si>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</si>
  <si>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</si>
  <si>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</si>
  <si>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</si>
  <si>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</si>
  <si>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</si>
  <si>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</si>
  <si>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</si>
  <si>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</si>
  <si>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</si>
  <si>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</si>
  <si>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</si>
  <si>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</si>
  <si>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</si>
  <si>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</si>
  <si>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</si>
  <si>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</si>
  <si>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</si>
  <si>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</si>
  <si>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</si>
  <si>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</si>
  <si>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</si>
  <si>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</si>
  <si>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</si>
  <si>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</si>
  <si>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</si>
  <si>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</si>
  <si>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</si>
  <si>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</si>
  <si>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</si>
  <si>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</si>
  <si>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</si>
  <si>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</si>
  <si>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</si>
  <si>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</si>
  <si>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</si>
  <si>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</si>
  <si>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</si>
  <si>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</si>
  <si>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</si>
  <si>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</si>
  <si>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</si>
  <si>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</si>
  <si>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</si>
  <si>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</si>
  <si>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</si>
  <si>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</si>
  <si>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</si>
  <si>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</si>
  <si>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</si>
  <si>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</si>
  <si>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</si>
  <si>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</si>
  <si>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</si>
  <si>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</si>
  <si>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</si>
  <si>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</si>
  <si>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</si>
  <si>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</si>
  <si>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</si>
  <si>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</si>
  <si>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</si>
  <si>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</si>
  <si>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</si>
  <si>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</si>
  <si>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</si>
  <si>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</si>
  <si>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</si>
  <si>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</si>
  <si>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</si>
  <si>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</si>
  <si>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</si>
  <si>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</si>
  <si>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</si>
  <si>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</si>
  <si>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</si>
  <si>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</si>
  <si>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</si>
  <si>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</si>
  <si>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</si>
  <si>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</si>
  <si>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</si>
  <si>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</si>
  <si>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</si>
  <si>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</si>
  <si>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</si>
  <si>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</si>
  <si>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</si>
  <si>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</si>
  <si>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</si>
  <si>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</si>
  <si>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</si>
  <si>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</si>
  <si>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</si>
  <si>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</si>
  <si>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</si>
  <si>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</si>
  <si>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</si>
  <si>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</si>
  <si>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</si>
  <si>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</si>
  <si>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</si>
  <si>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</si>
  <si>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</si>
  <si>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</si>
  <si>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</si>
  <si>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</si>
  <si>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</si>
  <si>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</si>
  <si>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</si>
  <si>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</si>
  <si>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</si>
  <si>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</si>
  <si>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</si>
  <si>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</si>
  <si>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</si>
  <si>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</si>
  <si>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</si>
  <si>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</si>
  <si>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</si>
  <si>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</si>
  <si>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</si>
  <si>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</si>
  <si>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</si>
  <si>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</si>
  <si>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</si>
  <si>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</si>
  <si>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</si>
  <si>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</si>
  <si>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</si>
  <si>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</si>
  <si>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</si>
  <si>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</si>
  <si>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</si>
  <si>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</si>
  <si>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</si>
  <si>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</si>
  <si>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</si>
  <si>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</si>
  <si>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</si>
  <si>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</si>
  <si>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</si>
  <si>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</si>
  <si>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</si>
  <si>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</si>
  <si>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</si>
  <si>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</si>
  <si>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</si>
  <si>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</si>
  <si>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</si>
  <si>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</si>
  <si>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</si>
  <si>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</si>
  <si>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</si>
  <si>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</si>
  <si>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</si>
  <si>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</si>
  <si>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</si>
  <si>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</si>
  <si>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</si>
  <si>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</si>
  <si>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</si>
  <si>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</si>
  <si>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</si>
  <si>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</si>
  <si>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</si>
  <si>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</si>
  <si>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</si>
  <si>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</si>
  <si>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</si>
  <si>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</si>
  <si>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</si>
  <si>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</si>
  <si>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</si>
  <si>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</si>
  <si>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</si>
  <si>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</si>
  <si>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</si>
  <si>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</si>
  <si>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</si>
  <si>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</si>
  <si>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</si>
  <si>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</si>
  <si>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</si>
  <si>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</si>
  <si>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</si>
  <si>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</si>
  <si>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</si>
  <si>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</si>
  <si>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</si>
  <si>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</si>
  <si>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</si>
  <si>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</si>
  <si>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</si>
  <si>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</si>
  <si>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</si>
  <si>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</si>
  <si>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</si>
  <si>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</si>
  <si>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</si>
  <si>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</si>
  <si>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</si>
  <si>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</si>
  <si>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</si>
  <si>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</si>
  <si>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</si>
  <si>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</si>
  <si>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</si>
  <si>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</si>
  <si>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</si>
  <si>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</si>
  <si>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</si>
  <si>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</si>
  <si>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</si>
  <si>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</si>
  <si>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</si>
  <si>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</si>
  <si>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</si>
  <si>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</si>
  <si>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</si>
  <si>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</si>
  <si>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</si>
  <si>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</si>
  <si>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</si>
  <si>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</si>
  <si>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</si>
  <si>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</si>
  <si>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</si>
  <si>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</si>
  <si>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</si>
  <si>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</si>
  <si>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</si>
  <si>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</si>
  <si>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</si>
  <si>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</si>
  <si>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</si>
  <si>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</si>
  <si>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</si>
  <si>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</si>
  <si>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</si>
  <si>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</si>
  <si>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</si>
  <si>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</si>
  <si>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</si>
  <si>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</si>
  <si>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</si>
  <si>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</si>
  <si>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</si>
  <si>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</si>
  <si>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</si>
  <si>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</si>
  <si>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</si>
  <si>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</si>
  <si>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</si>
  <si>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</si>
  <si>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</si>
  <si>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</si>
  <si>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</si>
  <si>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</si>
  <si>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</si>
  <si>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</si>
  <si>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</si>
  <si>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</si>
  <si>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</si>
  <si>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</si>
  <si>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</si>
  <si>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</si>
  <si>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</si>
  <si>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</si>
  <si>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</si>
  <si>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</si>
  <si>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</si>
  <si>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</si>
  <si>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</si>
  <si>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</si>
  <si>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</si>
  <si>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</si>
  <si>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</si>
  <si>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</si>
  <si>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</si>
  <si>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</si>
  <si>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</si>
  <si>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</si>
  <si>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</si>
  <si>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</si>
  <si>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</si>
  <si>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</si>
  <si>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</si>
  <si>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</si>
  <si>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</si>
  <si>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</si>
  <si>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</si>
  <si>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</si>
  <si>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</si>
  <si>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</si>
  <si>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</si>
  <si>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</si>
  <si>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</si>
  <si>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</si>
  <si>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</si>
  <si>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</si>
  <si>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</si>
  <si>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</si>
  <si>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</si>
  <si>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</si>
  <si>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</si>
  <si>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</si>
  <si>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</si>
  <si>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</si>
  <si>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</si>
  <si>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</si>
  <si>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</si>
  <si>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</si>
  <si>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</si>
  <si>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</si>
  <si>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</si>
  <si>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</si>
  <si>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</si>
  <si>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</si>
  <si>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</si>
  <si>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</si>
  <si>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</si>
  <si>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</si>
  <si>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</si>
  <si>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</si>
  <si>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</si>
  <si>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</si>
  <si>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</si>
  <si>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</si>
  <si>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</si>
  <si>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</si>
  <si>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</si>
  <si>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</si>
  <si>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</si>
  <si>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</si>
  <si>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</si>
  <si>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</si>
  <si>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</si>
  <si>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</si>
  <si>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</si>
  <si>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</si>
  <si>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</si>
  <si>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</si>
  <si>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</si>
  <si>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</si>
  <si>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</si>
  <si>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</si>
  <si>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</si>
  <si>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</si>
  <si>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</si>
  <si>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</si>
  <si>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</si>
  <si>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</si>
  <si>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</si>
  <si>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</si>
  <si>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</si>
  <si>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</si>
  <si>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</si>
  <si>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</si>
  <si>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</si>
  <si>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</si>
  <si>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</si>
  <si>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</si>
  <si>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</si>
  <si>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</si>
  <si>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</si>
  <si>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</si>
  <si>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</si>
  <si>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</si>
  <si>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</si>
  <si>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</si>
  <si>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</si>
  <si>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</si>
  <si>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</si>
  <si>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</si>
  <si>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</si>
  <si>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</si>
  <si>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</si>
  <si>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</si>
  <si>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</si>
  <si>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</si>
  <si>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</si>
  <si>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</si>
  <si>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</si>
  <si>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</si>
  <si>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</si>
  <si>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</si>
  <si>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</si>
  <si>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</si>
  <si>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</si>
  <si>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</si>
  <si>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</si>
  <si>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</si>
  <si>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</si>
  <si>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</si>
  <si>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</si>
  <si>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</si>
  <si>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</si>
  <si>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</si>
  <si>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</si>
  <si>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</si>
  <si>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</si>
  <si>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</si>
  <si>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</si>
  <si>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</si>
  <si>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</si>
  <si>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</si>
  <si>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</si>
  <si>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</si>
  <si>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</si>
  <si>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</si>
  <si>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</si>
  <si>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</si>
  <si>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</si>
  <si>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</si>
  <si>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</si>
  <si>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</si>
  <si>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</si>
  <si>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</si>
  <si>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</si>
  <si>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</si>
  <si>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</si>
  <si>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</si>
  <si>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</si>
  <si>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</si>
  <si>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</si>
  <si>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</si>
  <si>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</si>
  <si>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</si>
  <si>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</si>
  <si>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</si>
  <si>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</si>
  <si>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</si>
  <si>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</si>
  <si>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</si>
  <si>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</si>
  <si>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</si>
  <si>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</si>
  <si>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</si>
  <si>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</si>
  <si>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</si>
  <si>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</si>
  <si>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</si>
  <si>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</si>
  <si>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</si>
  <si>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</si>
  <si>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</si>
  <si>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</si>
  <si>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</si>
  <si>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</si>
  <si>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</si>
  <si>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</si>
  <si>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</si>
  <si>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</si>
  <si>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</si>
  <si>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</si>
  <si>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</si>
  <si>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</si>
  <si>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</si>
  <si>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</si>
  <si>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</si>
  <si>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</si>
  <si>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</si>
  <si>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</si>
  <si>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</si>
  <si>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</si>
  <si>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</si>
  <si>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</si>
  <si>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</si>
  <si>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</si>
  <si>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</si>
  <si>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</si>
  <si>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</si>
  <si>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</si>
  <si>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</si>
  <si>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</si>
  <si>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</si>
  <si>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</si>
  <si>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</si>
  <si>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</si>
  <si>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</si>
  <si>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</si>
  <si>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</si>
  <si>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</si>
  <si>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</si>
  <si>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</si>
  <si>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</si>
  <si>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</si>
  <si>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</si>
  <si>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</si>
  <si>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</si>
  <si>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</si>
  <si>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</si>
  <si>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</si>
  <si>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</si>
  <si>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</si>
  <si>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</si>
  <si>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</si>
  <si>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</si>
  <si>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</si>
  <si>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</si>
  <si>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</si>
  <si>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</si>
  <si>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</si>
  <si>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</si>
  <si>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</si>
  <si>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</si>
  <si>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</si>
  <si>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</si>
  <si>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</si>
  <si>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</si>
  <si>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</si>
  <si>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</si>
  <si>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</si>
  <si>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</si>
  <si>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</si>
  <si>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</si>
  <si>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</si>
  <si>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</si>
  <si>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</si>
  <si>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</si>
  <si>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</si>
  <si>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</si>
  <si>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</si>
  <si>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</si>
  <si>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</si>
  <si>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</si>
  <si>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</si>
  <si>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</si>
  <si>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</si>
  <si>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</si>
  <si>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</si>
  <si>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</si>
  <si>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</si>
  <si>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</si>
  <si>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</si>
  <si>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</si>
  <si>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</si>
  <si>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</si>
  <si>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</si>
  <si>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</si>
  <si>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</si>
  <si>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</si>
  <si>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</si>
  <si>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</si>
  <si>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</si>
  <si>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</si>
  <si>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</si>
  <si>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</si>
  <si>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</si>
  <si>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</si>
  <si>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</si>
  <si>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</si>
  <si>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</si>
  <si>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</si>
  <si>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</si>
  <si>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</si>
  <si>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</si>
  <si>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</si>
  <si>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</si>
  <si>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</si>
  <si>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</si>
  <si>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</si>
  <si>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</si>
  <si>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</si>
  <si>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</si>
  <si>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</si>
  <si>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</si>
  <si>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</si>
  <si>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</si>
  <si>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</si>
  <si>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</si>
  <si>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</si>
  <si>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</si>
  <si>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</si>
  <si>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</si>
  <si>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</si>
  <si>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</si>
  <si>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</si>
  <si>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</si>
  <si>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</si>
  <si>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</si>
  <si>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</si>
  <si>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</si>
  <si>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</si>
  <si>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</si>
  <si>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</si>
  <si>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</si>
  <si>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</si>
  <si>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</si>
  <si>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</si>
  <si>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</si>
  <si>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</si>
  <si>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</si>
  <si>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</si>
  <si>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</si>
  <si>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</si>
  <si>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</si>
  <si>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</si>
  <si>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</si>
  <si>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</si>
  <si>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</si>
  <si>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</si>
  <si>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</si>
  <si>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</si>
  <si>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</si>
  <si>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</si>
  <si>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</si>
  <si>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</si>
  <si>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</si>
  <si>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</si>
  <si>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</si>
  <si>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</si>
  <si>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</si>
  <si>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</si>
  <si>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</si>
  <si>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</si>
  <si>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</si>
  <si>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</si>
  <si>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</si>
  <si>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</si>
  <si>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</si>
  <si>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</si>
  <si>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</si>
  <si>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</si>
  <si>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</si>
  <si>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</si>
  <si>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</si>
  <si>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</si>
  <si>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</si>
  <si>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</si>
  <si>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</si>
  <si>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</si>
  <si>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</si>
  <si>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</si>
  <si>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</si>
  <si>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</si>
  <si>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</si>
  <si>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</si>
  <si>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</si>
  <si>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</si>
  <si>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</si>
  <si>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</si>
  <si>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</si>
  <si>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</si>
  <si>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</si>
  <si>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</si>
  <si>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</si>
  <si>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</si>
  <si>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</si>
  <si>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</si>
  <si>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</si>
  <si>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</si>
  <si>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</si>
  <si>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</si>
  <si>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</si>
  <si>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</si>
  <si>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</si>
  <si>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</si>
  <si>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</si>
  <si>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</si>
  <si>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</si>
  <si>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</si>
  <si>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</si>
  <si>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</si>
  <si>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</si>
  <si>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</si>
  <si>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</si>
  <si>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</si>
  <si>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</si>
  <si>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</si>
  <si>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</si>
  <si>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</si>
  <si>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</si>
  <si>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</si>
  <si>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</si>
  <si>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</si>
  <si>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</si>
  <si>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</si>
  <si>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</si>
  <si>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</si>
  <si>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</si>
  <si>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</si>
  <si>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</si>
  <si>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</si>
  <si>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</si>
  <si>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</si>
  <si>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</si>
  <si>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</si>
  <si>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</si>
  <si>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</si>
  <si>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</si>
  <si>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</si>
  <si>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</si>
  <si>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</si>
  <si>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</si>
  <si>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</si>
  <si>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</si>
  <si>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</si>
  <si>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</si>
  <si>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</si>
  <si>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</si>
  <si>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</si>
  <si>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</si>
  <si>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</si>
  <si>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</si>
  <si>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</si>
  <si>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</si>
  <si>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</si>
  <si>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</si>
  <si>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</si>
  <si>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</si>
  <si>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</si>
  <si>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</si>
  <si>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</si>
  <si>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</si>
  <si>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</si>
  <si>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</si>
  <si>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</si>
  <si>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</si>
  <si>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</si>
  <si>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</si>
  <si>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</si>
  <si>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</si>
  <si>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</si>
  <si>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</si>
  <si>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</si>
  <si>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</si>
  <si>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</si>
  <si>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</si>
  <si>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</si>
  <si>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</si>
  <si>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</si>
  <si>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</si>
  <si>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</si>
  <si>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</si>
  <si>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</si>
  <si>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</si>
  <si>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</si>
  <si>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</si>
  <si>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</si>
  <si>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</si>
  <si>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</si>
  <si>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</si>
  <si>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</si>
  <si>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</si>
  <si>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</si>
  <si>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</si>
  <si>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</si>
  <si>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</si>
  <si>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</si>
  <si>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</si>
  <si>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</si>
  <si>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</si>
  <si>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</si>
  <si>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</si>
  <si>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</si>
  <si>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</si>
  <si>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</si>
  <si>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</si>
  <si>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</si>
  <si>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</si>
  <si>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</si>
  <si>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</si>
  <si>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</si>
  <si>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</si>
  <si>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</si>
  <si>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</si>
  <si>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</si>
  <si>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</si>
  <si>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</si>
  <si>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</si>
  <si>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</si>
  <si>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</si>
  <si>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</si>
  <si>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</si>
  <si>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</si>
  <si>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</si>
  <si>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</si>
  <si>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</si>
  <si>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</si>
  <si>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</si>
  <si>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</si>
  <si>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</si>
  <si>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</si>
  <si>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</si>
  <si>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</si>
  <si>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</si>
  <si>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</si>
  <si>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</si>
  <si>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</si>
  <si>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</si>
  <si>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</si>
  <si>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</si>
  <si>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</si>
  <si>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</si>
  <si>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</si>
  <si>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</si>
  <si>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</si>
  <si>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</si>
  <si>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</si>
  <si>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</si>
  <si>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</si>
  <si>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</si>
  <si>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</si>
  <si>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</si>
  <si>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</si>
  <si>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</si>
  <si>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</si>
  <si>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</si>
  <si>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</si>
  <si>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</si>
  <si>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</si>
  <si>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</si>
  <si>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</si>
  <si>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</si>
  <si>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</si>
  <si>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</si>
  <si>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</si>
  <si>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</si>
  <si>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</si>
  <si>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</si>
  <si>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</si>
  <si>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</si>
  <si>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</si>
  <si>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</si>
  <si>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</si>
  <si>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</si>
  <si>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</si>
  <si>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</si>
  <si>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</si>
  <si>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</si>
  <si>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</si>
  <si>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</si>
  <si>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</si>
  <si>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</si>
  <si>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</si>
  <si>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</si>
  <si>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</si>
  <si>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</si>
  <si>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</si>
  <si>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</si>
  <si>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</si>
  <si>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</si>
  <si>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</si>
  <si>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</si>
  <si>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</si>
  <si>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</si>
  <si>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</si>
  <si>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</si>
  <si>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</si>
  <si>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</si>
  <si>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</si>
  <si>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</si>
  <si>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</si>
  <si>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</si>
  <si>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</si>
  <si>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</si>
  <si>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</si>
  <si>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</si>
  <si>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</si>
  <si>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</si>
  <si>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</si>
  <si>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</si>
  <si>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</si>
  <si>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</si>
  <si>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</si>
  <si>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</si>
  <si>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</si>
  <si>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</si>
  <si>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</si>
  <si>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</si>
  <si>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</si>
  <si>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</si>
  <si>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</si>
  <si>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</si>
  <si>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</si>
  <si>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</si>
  <si>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</si>
  <si>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</si>
  <si>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</si>
  <si>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</si>
  <si>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</si>
  <si>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</si>
  <si>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</si>
  <si>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</si>
  <si>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</si>
  <si>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</si>
  <si>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</si>
  <si>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</si>
  <si>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</si>
  <si>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</si>
  <si>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</si>
  <si>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</si>
  <si>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</si>
  <si>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</si>
  <si>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</si>
  <si>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</si>
  <si>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</si>
  <si>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</si>
  <si>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</si>
  <si>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</si>
  <si>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</si>
  <si>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</si>
  <si>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</si>
  <si>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</si>
  <si>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</si>
  <si>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</si>
  <si>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</si>
  <si>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</si>
  <si>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</si>
  <si>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</si>
  <si>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</si>
  <si>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</si>
  <si>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</si>
  <si>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</si>
  <si>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</si>
  <si>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</si>
  <si>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</si>
  <si>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</si>
  <si>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</si>
  <si>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</si>
  <si>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</si>
  <si>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</si>
  <si>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</si>
  <si>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</si>
  <si>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</si>
  <si>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</si>
  <si>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</si>
  <si>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</si>
  <si>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</si>
  <si>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</si>
  <si>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</si>
  <si>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</si>
  <si>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</si>
  <si>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</si>
  <si>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</si>
  <si>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</si>
  <si>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</si>
  <si>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</si>
  <si>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</si>
  <si>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</si>
  <si>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</si>
  <si>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</si>
  <si>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</si>
  <si>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</si>
  <si>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</si>
  <si>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</si>
  <si>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</si>
  <si>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</si>
  <si>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</si>
  <si>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</si>
  <si>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</si>
  <si>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</si>
  <si>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</si>
  <si>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</si>
  <si>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</si>
  <si>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</si>
  <si>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</si>
  <si>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</si>
  <si>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</si>
  <si>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</si>
  <si>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</si>
  <si>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</si>
  <si>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</si>
  <si>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</si>
  <si>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</si>
  <si>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</si>
  <si>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</si>
  <si>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</si>
  <si>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</si>
  <si>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</si>
  <si>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</si>
  <si>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</si>
  <si>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</si>
  <si>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</si>
  <si>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</si>
  <si>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</si>
  <si>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</si>
  <si>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</si>
  <si>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</si>
  <si>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</si>
  <si>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</si>
  <si>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</si>
  <si>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</si>
  <si>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</si>
  <si>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</si>
  <si>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</si>
  <si>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</si>
  <si>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</si>
  <si>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</si>
  <si>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</si>
  <si>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</si>
  <si>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</si>
  <si>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</si>
  <si>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</si>
  <si>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</si>
  <si>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</si>
  <si>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</si>
  <si>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</si>
  <si>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</si>
  <si>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</si>
  <si>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</si>
  <si>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</si>
  <si>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</si>
  <si>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</si>
  <si>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</si>
  <si>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</si>
  <si>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</si>
  <si>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</si>
  <si>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</si>
  <si>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</si>
  <si>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</si>
  <si>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</si>
  <si>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</si>
  <si>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</si>
  <si>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</si>
  <si>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</si>
  <si>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</si>
  <si>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</si>
  <si>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</si>
  <si>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</si>
  <si>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</si>
  <si>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</si>
  <si>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</si>
  <si>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</si>
  <si>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</si>
  <si>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</si>
  <si>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</si>
  <si>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</si>
  <si>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</si>
  <si>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</si>
  <si>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</si>
  <si>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</si>
  <si>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</si>
  <si>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</si>
  <si>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</si>
  <si>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</si>
  <si>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</si>
  <si>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</si>
  <si>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</si>
  <si>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</si>
  <si>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</si>
  <si>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</si>
  <si>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</si>
  <si>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</si>
  <si>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</si>
  <si>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</si>
  <si>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</si>
  <si>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</si>
  <si>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</si>
  <si>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</si>
  <si>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</si>
  <si>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</si>
  <si>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</si>
  <si>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</si>
  <si>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</si>
  <si>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</si>
  <si>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</si>
  <si>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</si>
  <si>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</si>
  <si>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</si>
  <si>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</si>
  <si>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</si>
  <si>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</si>
  <si>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</si>
  <si>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</si>
  <si>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</si>
  <si>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</si>
  <si>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</si>
  <si>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</si>
  <si>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</si>
  <si>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</si>
  <si>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</si>
  <si>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</si>
  <si>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</si>
  <si>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</si>
  <si>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</si>
  <si>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</si>
  <si>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</si>
  <si>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</si>
  <si>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</si>
  <si>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</si>
  <si>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</si>
  <si>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</si>
  <si>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</si>
  <si>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</si>
  <si>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</si>
  <si>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</si>
  <si>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</si>
  <si>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</si>
  <si>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</si>
  <si>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</si>
  <si>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</si>
  <si>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</si>
  <si>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</si>
  <si>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</si>
  <si>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</si>
  <si>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</si>
  <si>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</si>
  <si>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</si>
  <si>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</si>
  <si>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</si>
  <si>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</si>
  <si>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</si>
  <si>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</si>
  <si>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</si>
  <si>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</si>
  <si>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</si>
  <si>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</si>
  <si>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</si>
  <si>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</si>
  <si>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</si>
  <si>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</si>
  <si>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</si>
  <si>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</si>
  <si>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</si>
  <si>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</si>
  <si>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</si>
  <si>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</si>
  <si>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</si>
  <si>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</si>
  <si>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</si>
  <si>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</si>
  <si>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</si>
  <si>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</si>
  <si>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</si>
  <si>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</si>
  <si>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</si>
  <si>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</si>
  <si>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</si>
  <si>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</si>
  <si>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</si>
  <si>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</si>
  <si>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</si>
  <si>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</si>
  <si>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</si>
  <si>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</si>
  <si>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</si>
  <si>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</si>
  <si>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</si>
  <si>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</si>
  <si>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</si>
  <si>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</si>
  <si>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</si>
  <si>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</si>
  <si>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</si>
  <si>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</si>
  <si>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</si>
  <si>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</si>
  <si>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</si>
  <si>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</si>
  <si>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</si>
  <si>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</si>
  <si>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</si>
  <si>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</si>
  <si>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</si>
  <si>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</si>
  <si>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</si>
  <si>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</si>
  <si>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</si>
  <si>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</si>
  <si>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</si>
  <si>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</si>
  <si>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</si>
  <si>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</si>
  <si>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</si>
  <si>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</si>
  <si>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</si>
  <si>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</si>
  <si>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</si>
  <si>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</si>
  <si>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</si>
  <si>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</si>
  <si>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</si>
  <si>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</si>
  <si>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</si>
  <si>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</si>
  <si>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</si>
  <si>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</si>
  <si>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</si>
  <si>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</si>
  <si>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</si>
  <si>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</si>
  <si>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</si>
  <si>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</si>
  <si>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</si>
  <si>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</si>
  <si>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</si>
  <si>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</si>
  <si>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</si>
  <si>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</si>
  <si>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</si>
  <si>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</si>
  <si>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</si>
  <si>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</si>
  <si>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</si>
  <si>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</si>
  <si>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</si>
  <si>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</si>
  <si>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</si>
  <si>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</si>
  <si>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</si>
  <si>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</si>
  <si>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</si>
  <si>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</si>
  <si>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</si>
  <si>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</si>
  <si>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</si>
  <si>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</si>
  <si>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</si>
  <si>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</si>
  <si>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</si>
  <si>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</si>
  <si>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</si>
  <si>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</si>
  <si>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</si>
  <si>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</si>
  <si>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</si>
  <si>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</si>
  <si>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</si>
  <si>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</si>
  <si>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</si>
  <si>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</si>
  <si>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</si>
  <si>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</si>
  <si>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</si>
  <si>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</si>
  <si>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</si>
  <si>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</si>
  <si>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</si>
  <si>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</si>
  <si>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</si>
  <si>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</si>
  <si>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</si>
  <si>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</si>
  <si>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</si>
  <si>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</si>
  <si>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</si>
  <si>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</si>
  <si>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</si>
  <si>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</si>
  <si>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</si>
  <si>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</si>
  <si>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</si>
  <si>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</si>
  <si>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</si>
  <si>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</si>
  <si>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</si>
  <si>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</si>
  <si>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</si>
  <si>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</si>
  <si>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</si>
  <si>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</si>
  <si>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</si>
  <si>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</si>
  <si>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</si>
  <si>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</si>
  <si>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</si>
  <si>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</si>
  <si>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</si>
  <si>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</si>
  <si>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</si>
  <si>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</si>
  <si>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</si>
  <si>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</si>
  <si>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</si>
  <si>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</si>
  <si>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</si>
  <si>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</si>
  <si>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</si>
  <si>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</si>
  <si>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</si>
  <si>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</si>
  <si>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</si>
  <si>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</si>
  <si>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</si>
  <si>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</si>
  <si>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</si>
  <si>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</si>
  <si>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</si>
  <si>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</si>
  <si>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</si>
  <si>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</si>
  <si>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</si>
  <si>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</si>
  <si>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</si>
  <si>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</si>
  <si>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</si>
  <si>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</si>
  <si>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</si>
  <si>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</si>
  <si>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</si>
  <si>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</si>
  <si>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</si>
  <si>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</si>
  <si>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</si>
  <si>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</si>
  <si>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</si>
  <si>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</si>
  <si>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</si>
  <si>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</si>
  <si>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</si>
  <si>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</si>
  <si>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</si>
  <si>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</si>
  <si>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</si>
  <si>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</si>
  <si>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</si>
  <si>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</si>
  <si>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</si>
  <si>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</si>
  <si>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</si>
  <si>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</si>
  <si>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</si>
  <si>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</si>
  <si>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</si>
  <si>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</si>
  <si>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</si>
  <si>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</si>
  <si>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</si>
  <si>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</si>
  <si>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</si>
  <si>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</si>
  <si>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</si>
  <si>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</si>
  <si>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</si>
  <si>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</si>
  <si>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</si>
  <si>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</si>
  <si>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</si>
  <si>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</si>
  <si>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</si>
  <si>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</si>
  <si>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</si>
  <si>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</si>
  <si>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</si>
  <si>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</si>
  <si>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</si>
  <si>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</si>
  <si>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</si>
  <si>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</si>
  <si>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</si>
  <si>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</si>
  <si>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</si>
  <si>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</si>
  <si>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</si>
  <si>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</si>
  <si>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</si>
  <si>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</si>
  <si>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</si>
  <si>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</si>
  <si>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</si>
  <si>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</si>
  <si>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</si>
  <si>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</si>
  <si>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</si>
  <si>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</si>
  <si>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</si>
  <si>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</si>
  <si>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</si>
  <si>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</si>
  <si>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</si>
  <si>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</si>
  <si>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</si>
  <si>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</si>
  <si>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</si>
  <si>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</si>
  <si>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</si>
  <si>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</si>
  <si>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</si>
  <si>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</si>
  <si>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</si>
  <si>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</si>
  <si>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</si>
  <si>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</si>
  <si>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</si>
  <si>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</si>
  <si>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</si>
  <si>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</si>
  <si>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</si>
  <si>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</si>
  <si>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</si>
  <si>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</si>
  <si>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</si>
  <si>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</si>
  <si>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</si>
  <si>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</si>
  <si>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</si>
  <si>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</si>
  <si>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</si>
  <si>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</si>
  <si>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</si>
  <si>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</si>
  <si>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</si>
  <si>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</si>
  <si>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</si>
  <si>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</si>
  <si>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</si>
  <si>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</si>
  <si>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</si>
  <si>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</si>
  <si>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</si>
  <si>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</si>
  <si>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</si>
  <si>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</si>
  <si>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</si>
  <si>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</si>
  <si>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</si>
  <si>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</si>
  <si>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</si>
  <si>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</si>
  <si>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</si>
  <si>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</si>
  <si>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</si>
  <si>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</si>
  <si>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</si>
  <si>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</si>
  <si>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</si>
  <si>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</si>
  <si>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</si>
  <si>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</si>
  <si>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</si>
  <si>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</si>
  <si>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</si>
  <si>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</si>
  <si>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</si>
  <si>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</si>
  <si>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</si>
  <si>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</si>
  <si>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</si>
  <si>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</si>
  <si>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</si>
  <si>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</si>
  <si>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</si>
  <si>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</si>
  <si>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</si>
  <si>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</si>
  <si>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</si>
  <si>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</si>
  <si>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</si>
  <si>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</si>
  <si>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</si>
  <si>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</si>
  <si>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</si>
  <si>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</si>
  <si>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</si>
  <si>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</si>
  <si>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</si>
  <si>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</si>
  <si>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</si>
  <si>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</si>
  <si>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</si>
  <si>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</si>
  <si>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</si>
  <si>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</si>
  <si>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</si>
  <si>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</si>
  <si>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</si>
  <si>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</si>
  <si>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</si>
  <si>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</si>
  <si>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</si>
  <si>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</si>
  <si>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</si>
  <si>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</si>
  <si>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</si>
  <si>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</si>
  <si>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</si>
  <si>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</si>
  <si>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</si>
  <si>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</si>
  <si>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</si>
  <si>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</si>
  <si>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</si>
  <si>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</si>
  <si>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</si>
  <si>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</si>
  <si>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</si>
  <si>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</si>
  <si>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</si>
  <si>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</si>
  <si>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</si>
  <si>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</si>
  <si>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</si>
  <si>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</si>
  <si>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</si>
  <si>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</si>
  <si>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</si>
  <si>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</si>
  <si>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</si>
  <si>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</si>
  <si>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</si>
  <si>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</si>
  <si>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</si>
  <si>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</si>
  <si>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</si>
  <si>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</si>
  <si>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</si>
  <si>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</si>
  <si>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</si>
  <si>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</si>
  <si>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</si>
  <si>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</si>
  <si>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</si>
  <si>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</si>
  <si>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</si>
  <si>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</si>
  <si>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</si>
  <si>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</si>
  <si>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</si>
  <si>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</si>
  <si>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</si>
  <si>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</si>
  <si>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</si>
  <si>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</si>
  <si>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</si>
  <si>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</si>
  <si>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</si>
  <si>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</si>
  <si>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</si>
  <si>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</si>
  <si>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</si>
  <si>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</si>
  <si>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</si>
  <si>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</si>
  <si>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</si>
  <si>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</si>
  <si>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</si>
  <si>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</si>
  <si>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</si>
  <si>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</si>
  <si>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</si>
  <si>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</si>
  <si>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</si>
  <si>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</si>
  <si>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</si>
  <si>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</si>
  <si>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</si>
  <si>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</si>
  <si>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</si>
  <si>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</si>
  <si>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</si>
  <si>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</si>
  <si>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</si>
  <si>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</si>
  <si>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</si>
  <si>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</si>
  <si>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</si>
  <si>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</si>
  <si>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</si>
  <si>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</si>
  <si>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</si>
  <si>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</si>
  <si>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</si>
  <si>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</si>
  <si>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</si>
  <si>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</si>
  <si>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</si>
  <si>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</si>
  <si>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</si>
  <si>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</si>
  <si>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</si>
  <si>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</si>
  <si>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</si>
  <si>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</si>
  <si>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</si>
  <si>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</si>
  <si>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</si>
  <si>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</si>
  <si>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</si>
  <si>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</si>
  <si>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</si>
  <si>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</si>
  <si>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</si>
  <si>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</si>
  <si>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</si>
  <si>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</si>
  <si>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</si>
  <si>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</si>
  <si>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</si>
  <si>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</si>
  <si>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</si>
  <si>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</si>
  <si>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</si>
  <si>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</si>
  <si>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</si>
  <si>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</si>
  <si>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</si>
  <si>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</si>
  <si>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</si>
  <si>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</si>
  <si>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</si>
  <si>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</si>
  <si>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</si>
  <si>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</si>
  <si>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</si>
  <si>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</si>
  <si>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</si>
  <si>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</si>
  <si>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</si>
  <si>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</si>
  <si>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</si>
  <si>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</si>
  <si>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</si>
  <si>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</si>
  <si>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</si>
  <si>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</si>
  <si>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</si>
  <si>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</si>
  <si>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</si>
  <si>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</si>
  <si>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</si>
  <si>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</si>
  <si>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</si>
  <si>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</si>
  <si>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</si>
  <si>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</si>
  <si>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</si>
  <si>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</si>
  <si>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</si>
  <si>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</si>
  <si>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</si>
  <si>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</si>
  <si>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</si>
  <si>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</si>
  <si>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</si>
  <si>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</si>
  <si>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</si>
  <si>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</si>
  <si>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</si>
  <si>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</si>
  <si>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</si>
  <si>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</si>
  <si>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</si>
  <si>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</si>
  <si>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</si>
  <si>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</si>
  <si>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</si>
  <si>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</si>
  <si>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</si>
  <si>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</si>
  <si>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</si>
  <si>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</si>
  <si>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</si>
  <si>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</si>
  <si>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</si>
  <si>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</si>
  <si>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</si>
  <si>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</si>
  <si>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</si>
  <si>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</si>
  <si>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</si>
  <si>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</si>
  <si>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</si>
  <si>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</si>
  <si>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</si>
  <si>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</si>
  <si>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</si>
  <si>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</si>
  <si>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</si>
  <si>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</si>
  <si>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</si>
  <si>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</si>
  <si>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</si>
  <si>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</si>
  <si>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</si>
  <si>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</si>
  <si>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</si>
  <si>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</si>
  <si>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</si>
  <si>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</si>
  <si>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</si>
  <si>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</si>
  <si>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</si>
  <si>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</si>
  <si>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</si>
  <si>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</si>
  <si>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</si>
  <si>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</si>
  <si>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</si>
  <si>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</si>
  <si>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</si>
  <si>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</si>
  <si>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</si>
  <si>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</si>
  <si>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</si>
  <si>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</si>
  <si>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</si>
  <si>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</si>
  <si>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</si>
  <si>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</si>
  <si>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</si>
  <si>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</si>
  <si>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</si>
  <si>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</si>
  <si>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</si>
  <si>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</si>
  <si>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</si>
  <si>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</si>
  <si>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</si>
  <si>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</si>
  <si>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</si>
  <si>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</si>
  <si>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</si>
  <si>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</si>
  <si>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</si>
  <si>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</si>
  <si>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</si>
  <si>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</si>
  <si>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</si>
  <si>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</si>
  <si>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</si>
  <si>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</si>
  <si>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</si>
  <si>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</si>
  <si>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</si>
  <si>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</si>
  <si>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</si>
  <si>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</si>
  <si>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</si>
  <si>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</si>
  <si>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</si>
  <si>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</si>
  <si>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</si>
  <si>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</si>
  <si>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</si>
  <si>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</si>
  <si>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</si>
  <si>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</si>
  <si>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</si>
  <si>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</si>
  <si>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</si>
  <si>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</si>
  <si>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</si>
  <si>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</si>
  <si>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</si>
  <si>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</si>
  <si>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</si>
  <si>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</si>
  <si>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</si>
  <si>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</si>
  <si>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</si>
  <si>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</si>
  <si>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</si>
  <si>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</si>
  <si>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</si>
  <si>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</si>
  <si>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</si>
  <si>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</si>
  <si>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</si>
  <si>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</si>
  <si>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</si>
  <si>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</si>
  <si>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</si>
  <si>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</si>
  <si>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</si>
  <si>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</si>
  <si>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</si>
  <si>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</si>
  <si>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</si>
  <si>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</si>
  <si>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</si>
  <si>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</si>
  <si>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</si>
  <si>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</si>
  <si>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</si>
  <si>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</si>
  <si>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</si>
  <si>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</si>
  <si>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</si>
  <si>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</si>
  <si>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</si>
  <si>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</si>
  <si>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</si>
  <si>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</si>
  <si>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</si>
  <si>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</si>
  <si>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</si>
  <si>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</si>
  <si>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</si>
  <si>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</si>
  <si>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</si>
  <si>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</si>
  <si>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</si>
  <si>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</si>
  <si>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</si>
  <si>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</si>
  <si>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</si>
  <si>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</si>
  <si>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</si>
  <si>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</si>
  <si>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</si>
  <si>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</si>
  <si>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</si>
  <si>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</si>
  <si>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</si>
  <si>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</si>
  <si>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</si>
  <si>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</si>
  <si>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</si>
  <si>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</si>
  <si>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</si>
  <si>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</si>
  <si>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</si>
  <si>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</si>
  <si>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</si>
  <si>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</si>
  <si>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</si>
  <si>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</si>
  <si>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</si>
  <si>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</si>
  <si>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</si>
  <si>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</si>
  <si>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</si>
  <si>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</si>
  <si>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</si>
  <si>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</si>
  <si>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</si>
  <si>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</si>
  <si>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</si>
  <si>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</si>
  <si>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</si>
  <si>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</si>
  <si>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</si>
  <si>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</si>
  <si>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</si>
  <si>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</si>
  <si>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</si>
  <si>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</si>
  <si>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</si>
  <si>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</si>
  <si>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</si>
  <si>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</si>
  <si>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</si>
  <si>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</si>
  <si>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</si>
  <si>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</si>
  <si>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</si>
  <si>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</si>
  <si>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</si>
  <si>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</si>
  <si>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</si>
  <si>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</si>
  <si>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</si>
  <si>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</si>
  <si>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</si>
  <si>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</si>
  <si>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</si>
  <si>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</si>
  <si>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</si>
  <si>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</si>
  <si>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</si>
  <si>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</si>
  <si>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</si>
  <si>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</si>
  <si>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</si>
  <si>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</si>
  <si>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</si>
  <si>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</si>
  <si>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</si>
  <si>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</si>
  <si>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</si>
  <si>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</si>
  <si>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</si>
  <si>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</si>
  <si>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</si>
  <si>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</si>
  <si>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</si>
  <si>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</si>
  <si>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</si>
  <si>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</si>
  <si>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</si>
  <si>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</si>
  <si>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</si>
  <si>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</si>
  <si>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</si>
  <si>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</si>
  <si>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</si>
  <si>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</si>
  <si>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</si>
  <si>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</si>
  <si>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</si>
  <si>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</si>
  <si>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</si>
  <si>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</si>
  <si>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</si>
  <si>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</si>
  <si>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</si>
  <si>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</si>
  <si>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</si>
  <si>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</si>
  <si>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</si>
  <si>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</si>
  <si>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</si>
  <si>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</si>
  <si>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</si>
  <si>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</si>
  <si>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</si>
  <si>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</si>
  <si>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</si>
  <si>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</si>
  <si>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</si>
  <si>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</si>
  <si>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</si>
  <si>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</si>
  <si>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</si>
  <si>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</si>
  <si>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</si>
  <si>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</si>
  <si>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</si>
  <si>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</si>
  <si>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</si>
  <si>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</si>
  <si>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</si>
  <si>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</si>
  <si>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</si>
  <si>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</si>
  <si>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</si>
  <si>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</si>
  <si>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</si>
  <si>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</si>
  <si>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</si>
  <si>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</si>
  <si>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</si>
  <si>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</si>
  <si>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</si>
  <si>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</si>
  <si>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</si>
  <si>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</si>
  <si>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</si>
  <si>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</si>
  <si>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</si>
  <si>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</si>
  <si>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</si>
  <si>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</si>
  <si>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</si>
  <si>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</si>
  <si>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</si>
  <si>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</si>
  <si>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</si>
  <si>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</si>
  <si>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</si>
  <si>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</si>
  <si>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</si>
  <si>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</si>
  <si>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</si>
  <si>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</si>
  <si>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</si>
  <si>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</si>
  <si>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</si>
  <si>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</si>
  <si>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</si>
  <si>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</si>
  <si>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</si>
  <si>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</si>
  <si>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</si>
  <si>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</si>
  <si>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</si>
  <si>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</si>
  <si>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</si>
  <si>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</si>
  <si>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</si>
  <si>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</si>
  <si>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</si>
  <si>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</si>
  <si>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</si>
  <si>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</si>
  <si>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</si>
  <si>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</si>
  <si>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</si>
  <si>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</si>
  <si>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</si>
  <si>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</si>
  <si>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</si>
  <si>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</si>
  <si>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</si>
  <si>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</si>
  <si>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</si>
  <si>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</si>
  <si>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</si>
  <si>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</si>
  <si>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</si>
  <si>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</si>
  <si>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</si>
  <si>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</si>
  <si>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</si>
  <si>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</si>
  <si>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</si>
  <si>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</si>
  <si>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</si>
  <si>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</si>
  <si>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</si>
  <si>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</si>
  <si>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</si>
  <si>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</si>
  <si>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</si>
  <si>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</si>
  <si>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</si>
  <si>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</si>
  <si>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</si>
  <si>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</si>
  <si>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</si>
  <si>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</si>
  <si>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</si>
  <si>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</si>
  <si>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</si>
  <si>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</si>
  <si>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</si>
  <si>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</si>
  <si>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</si>
  <si>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</si>
  <si>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</si>
  <si>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</si>
  <si>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</si>
  <si>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</si>
  <si>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</si>
  <si>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</si>
  <si>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</si>
  <si>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</si>
  <si>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</si>
  <si>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</si>
  <si>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</si>
  <si>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</si>
  <si>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</si>
  <si>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</si>
  <si>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</si>
  <si>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</si>
  <si>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</si>
  <si>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</si>
  <si>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</si>
  <si>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</si>
  <si>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</si>
  <si>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</si>
  <si>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</si>
  <si>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</si>
  <si>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</si>
  <si>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</si>
  <si>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</si>
  <si>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</si>
  <si>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</si>
  <si>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</si>
  <si>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</si>
  <si>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</si>
  <si>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</si>
  <si>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</si>
  <si>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</si>
  <si>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</si>
  <si>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</si>
  <si>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</si>
  <si>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</si>
  <si>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</si>
  <si>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</si>
  <si>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</si>
  <si>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</si>
  <si>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</si>
  <si>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</si>
  <si>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</si>
  <si>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</si>
  <si>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</si>
  <si>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</si>
  <si>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</si>
  <si>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</si>
  <si>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</si>
  <si>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</si>
  <si>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</si>
  <si>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</si>
  <si>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</si>
  <si>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</si>
  <si>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</si>
  <si>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</si>
  <si>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</si>
  <si>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</si>
  <si>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</si>
  <si>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</si>
  <si>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</si>
  <si>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</si>
  <si>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</si>
  <si>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</si>
  <si>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</si>
  <si>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</si>
  <si>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</si>
  <si>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</si>
  <si>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</si>
  <si>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</si>
  <si>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</si>
  <si>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</si>
  <si>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</si>
  <si>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</si>
  <si>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</si>
  <si>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</si>
  <si>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</si>
  <si>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</si>
  <si>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</si>
  <si>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</si>
  <si>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</si>
  <si>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</si>
  <si>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</si>
  <si>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</si>
  <si>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</si>
  <si>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</si>
  <si>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</si>
  <si>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</si>
  <si>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</si>
  <si>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</si>
  <si>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</si>
  <si>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</si>
  <si>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</si>
  <si>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</si>
  <si>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</si>
  <si>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</si>
  <si>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</si>
  <si>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</si>
  <si>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</si>
  <si>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</si>
  <si>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</si>
  <si>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</si>
  <si>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</si>
  <si>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</si>
  <si>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</si>
  <si>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</si>
  <si>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</si>
  <si>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</si>
  <si>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</si>
  <si>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</si>
  <si>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</si>
  <si>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</si>
  <si>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</si>
  <si>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</si>
  <si>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</si>
  <si>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</si>
  <si>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</si>
  <si>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</si>
  <si>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</si>
  <si>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</si>
  <si>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</si>
  <si>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</si>
  <si>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</si>
  <si>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</si>
  <si>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</si>
  <si>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</si>
  <si>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</si>
  <si>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</si>
  <si>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</si>
  <si>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</si>
  <si>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</si>
  <si>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</si>
  <si>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</si>
  <si>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</si>
  <si>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</si>
  <si>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</si>
  <si>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</si>
  <si>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</si>
  <si>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</si>
  <si>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</si>
  <si>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</si>
  <si>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</si>
  <si>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</si>
  <si>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</si>
  <si>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</si>
  <si>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</si>
  <si>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</si>
  <si>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</si>
  <si>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</si>
  <si>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</si>
  <si>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</si>
  <si>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</si>
  <si>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</si>
  <si>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</si>
  <si>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</si>
  <si>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</si>
  <si>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</si>
  <si>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</si>
  <si>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</si>
  <si>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</si>
  <si>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</si>
  <si>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</si>
  <si>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</si>
  <si>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</si>
  <si>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</si>
  <si>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</si>
  <si>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</si>
  <si>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</si>
  <si>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</si>
  <si>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</si>
  <si>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</si>
  <si>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</si>
  <si>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</si>
  <si>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</si>
  <si>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</si>
  <si>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</si>
  <si>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</si>
  <si>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</si>
  <si>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</si>
  <si>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</si>
  <si>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</si>
  <si>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</si>
  <si>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</si>
  <si>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</si>
  <si>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</si>
  <si>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</si>
  <si>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</si>
  <si>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</si>
  <si>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</si>
  <si>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</si>
  <si>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</si>
  <si>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</si>
  <si>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</si>
  <si>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</si>
  <si>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</si>
  <si>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</si>
  <si>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</si>
  <si>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</si>
  <si>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</si>
  <si>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</si>
  <si>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</si>
  <si>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</si>
  <si>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</si>
  <si>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</si>
  <si>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</si>
  <si>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</si>
  <si>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</si>
  <si>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</si>
  <si>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</si>
  <si>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</si>
  <si>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</si>
  <si>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</si>
  <si>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</si>
  <si>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</si>
  <si>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</si>
  <si>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</si>
  <si>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</si>
  <si>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</si>
  <si>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</si>
  <si>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</si>
  <si>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</si>
  <si>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</si>
  <si>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</si>
  <si>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</si>
  <si>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</si>
  <si>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</si>
  <si>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</si>
  <si>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</si>
  <si>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</si>
  <si>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</si>
  <si>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</si>
  <si>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</si>
  <si>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</si>
  <si>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</si>
  <si>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</si>
  <si>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</si>
  <si>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</si>
  <si>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</si>
  <si>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</si>
  <si>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</si>
  <si>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</si>
  <si>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</si>
  <si>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</si>
  <si>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</si>
  <si>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</si>
  <si>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</si>
  <si>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</si>
  <si>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</si>
  <si>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</si>
  <si>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</si>
  <si>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</si>
  <si>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</si>
  <si>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</si>
  <si>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</si>
  <si>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</si>
  <si>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</si>
  <si>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</si>
  <si>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</si>
  <si>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</si>
  <si>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</si>
  <si>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</si>
  <si>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</si>
  <si>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</si>
  <si>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</si>
  <si>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</si>
  <si>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</si>
  <si>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</si>
  <si>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</si>
  <si>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</si>
  <si>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</si>
  <si>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</si>
  <si>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</si>
  <si>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</si>
  <si>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</si>
  <si>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</si>
  <si>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</si>
  <si>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</si>
  <si>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</si>
  <si>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</si>
  <si>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</si>
  <si>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</si>
  <si>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</si>
  <si>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</si>
  <si>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</si>
  <si>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</si>
  <si>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</si>
  <si>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</si>
  <si>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</si>
  <si>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</si>
  <si>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</si>
  <si>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</si>
  <si>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</si>
  <si>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</si>
  <si>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</si>
  <si>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</si>
  <si>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</si>
  <si>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</si>
  <si>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</si>
  <si>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</si>
  <si>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</si>
  <si>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</si>
  <si>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</si>
  <si>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</si>
  <si>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</si>
  <si>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</si>
  <si>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</si>
  <si>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</si>
  <si>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</si>
  <si>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</si>
  <si>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</si>
  <si>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</si>
  <si>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</si>
  <si>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</si>
  <si>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</si>
  <si>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</si>
  <si>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</si>
  <si>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</si>
  <si>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</si>
  <si>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</si>
  <si>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</si>
  <si>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</si>
  <si>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</si>
  <si>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</si>
  <si>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</si>
  <si>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</si>
  <si>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</si>
  <si>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</si>
  <si>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</si>
  <si>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</si>
  <si>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</si>
  <si>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</si>
  <si>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</si>
  <si>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</si>
  <si>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</si>
  <si>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</si>
  <si>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</si>
  <si>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</si>
  <si>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</si>
  <si>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</si>
  <si>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</si>
  <si>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</si>
  <si>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</si>
  <si>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</si>
  <si>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</si>
  <si>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</si>
  <si>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</si>
  <si>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</si>
  <si>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</si>
  <si>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</si>
  <si>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</si>
  <si>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</si>
  <si>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</si>
  <si>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</si>
  <si>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</si>
  <si>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</si>
  <si>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</si>
  <si>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</si>
  <si>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</si>
  <si>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</si>
  <si>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</si>
  <si>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</si>
  <si>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</si>
  <si>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</si>
  <si>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</si>
  <si>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</si>
  <si>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</si>
  <si>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</si>
  <si>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</si>
  <si>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</si>
  <si>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</si>
  <si>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</si>
  <si>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</si>
  <si>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</si>
  <si>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</si>
  <si>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</si>
  <si>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</si>
  <si>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</si>
  <si>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</si>
  <si>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</si>
  <si>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</si>
  <si>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</si>
  <si>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</si>
  <si>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</si>
  <si>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</si>
  <si>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</si>
  <si>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</si>
  <si>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</si>
  <si>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</si>
  <si>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</si>
  <si>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</si>
  <si>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</si>
  <si>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</si>
  <si>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</si>
  <si>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</si>
  <si>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</si>
  <si>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</si>
  <si>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</si>
  <si>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</si>
  <si>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</si>
  <si>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</si>
  <si>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</si>
  <si>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</si>
  <si>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</si>
  <si>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</si>
  <si>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</si>
  <si>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</si>
  <si>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</si>
  <si>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</si>
  <si>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</si>
  <si>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</si>
  <si>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</si>
  <si>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</si>
  <si>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</si>
  <si>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</si>
  <si>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</si>
  <si>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</si>
  <si>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</si>
  <si>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</si>
  <si>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</si>
  <si>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</si>
  <si>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</si>
  <si>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</si>
  <si>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</si>
  <si>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</si>
  <si>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</si>
  <si>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</si>
  <si>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</si>
  <si>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</si>
  <si>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</si>
  <si>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</si>
  <si>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</si>
  <si>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</si>
  <si>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</si>
  <si>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</si>
  <si>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</si>
  <si>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</si>
  <si>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</si>
  <si>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</si>
  <si>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</si>
  <si>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</si>
  <si>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</si>
  <si>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</si>
  <si>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</si>
  <si>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</si>
  <si>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</si>
  <si>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</si>
  <si>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</si>
  <si>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</si>
  <si>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</si>
  <si>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</si>
  <si>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</si>
  <si>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</si>
  <si>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</si>
  <si>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</si>
  <si>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</si>
  <si>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</si>
  <si>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</si>
  <si>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</si>
  <si>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</si>
  <si>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</si>
  <si>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</si>
  <si>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</si>
  <si>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</si>
  <si>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</si>
  <si>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</si>
  <si>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</si>
  <si>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</si>
  <si>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</si>
  <si>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</si>
  <si>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</si>
  <si>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</si>
  <si>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</si>
  <si>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</si>
  <si>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</si>
  <si>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</si>
  <si>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</si>
  <si>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</si>
  <si>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</si>
  <si>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</si>
  <si>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</si>
  <si>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</si>
  <si>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</si>
  <si>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</si>
  <si>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</si>
  <si>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</si>
  <si>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</si>
  <si>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</si>
  <si>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</si>
  <si>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</si>
  <si>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</si>
  <si>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</si>
  <si>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</si>
  <si>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</si>
  <si>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</si>
  <si>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</si>
  <si>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</si>
  <si>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</si>
  <si>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</si>
  <si>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</si>
  <si>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</si>
  <si>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</si>
  <si>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</si>
  <si>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</si>
  <si>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</si>
  <si>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</si>
  <si>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</si>
  <si>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</si>
  <si>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</si>
  <si>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</si>
  <si>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</si>
  <si>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</si>
  <si>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</si>
  <si>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</si>
  <si>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</si>
  <si>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</si>
  <si>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</si>
  <si>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</si>
  <si>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</si>
  <si>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</si>
  <si>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</si>
  <si>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</si>
  <si>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</si>
  <si>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</si>
  <si>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</si>
  <si>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</si>
  <si>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</si>
  <si>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</si>
  <si>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</si>
  <si>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</si>
  <si>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</si>
  <si>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</si>
  <si>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</si>
  <si>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</si>
  <si>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</si>
  <si>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</si>
  <si>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</si>
  <si>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</si>
  <si>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</si>
  <si>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</si>
  <si>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</si>
  <si>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</si>
  <si>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</si>
  <si>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</si>
  <si>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</si>
  <si>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</si>
  <si>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</si>
  <si>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</si>
  <si>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</si>
  <si>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</si>
  <si>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</si>
  <si>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</si>
  <si>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</si>
  <si>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</si>
  <si>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</si>
  <si>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</si>
  <si>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</si>
  <si>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</si>
  <si>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</si>
  <si>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</si>
  <si>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</si>
  <si>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</si>
  <si>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</si>
  <si>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</si>
  <si>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</si>
  <si>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</si>
  <si>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</si>
  <si>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</si>
  <si>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</si>
  <si>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</si>
  <si>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</si>
  <si>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</si>
  <si>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</si>
  <si>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</si>
  <si>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</si>
  <si>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</si>
  <si>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</si>
  <si>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</si>
  <si>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</si>
  <si>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</si>
  <si>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</si>
  <si>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</si>
  <si>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</si>
  <si>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</si>
  <si>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</si>
  <si>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</si>
  <si>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</si>
  <si>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</si>
  <si>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</si>
  <si>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</si>
  <si>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</si>
  <si>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</si>
  <si>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</si>
  <si>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</si>
  <si>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</si>
  <si>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</si>
  <si>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</si>
  <si>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</si>
  <si>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</si>
  <si>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</si>
  <si>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</si>
  <si>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</si>
  <si>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</si>
  <si>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</si>
  <si>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</si>
  <si>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</si>
  <si>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</si>
  <si>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</si>
  <si>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</si>
  <si>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</si>
  <si>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</si>
  <si>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</si>
  <si>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</si>
  <si>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</si>
  <si>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</si>
  <si>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</si>
  <si>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</si>
  <si>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</si>
  <si>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</si>
  <si>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</si>
  <si>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</si>
  <si>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</si>
  <si>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</si>
  <si>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</si>
  <si>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</si>
  <si>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</si>
  <si>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</si>
  <si>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</si>
  <si>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</si>
  <si>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</si>
  <si>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</si>
  <si>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</si>
  <si>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</si>
  <si>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</si>
  <si>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</si>
  <si>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</si>
  <si>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</si>
  <si>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</si>
  <si>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</si>
  <si>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</si>
  <si>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</si>
  <si>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</si>
  <si>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</si>
  <si>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</si>
  <si>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</si>
  <si>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</si>
  <si>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</si>
  <si>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</si>
  <si>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</si>
  <si>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</si>
  <si>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</si>
  <si>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</si>
  <si>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</si>
  <si>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</si>
  <si>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</si>
  <si>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</si>
  <si>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</si>
  <si>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</si>
  <si>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</si>
  <si>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</si>
  <si>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</si>
  <si>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</si>
  <si>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</si>
  <si>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</si>
  <si>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</si>
  <si>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</si>
  <si>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</si>
  <si>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</si>
  <si>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</si>
  <si>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</si>
  <si>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</si>
  <si>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</si>
  <si>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</si>
  <si>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</si>
  <si>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</si>
  <si>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</si>
  <si>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</si>
  <si>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</si>
  <si>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</si>
  <si>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</si>
  <si>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</si>
  <si>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</si>
  <si>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</si>
  <si>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</si>
  <si>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</si>
  <si>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</si>
  <si>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</si>
  <si>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</si>
  <si>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</si>
  <si>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</si>
  <si>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</si>
  <si>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</si>
  <si>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</si>
  <si>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</si>
  <si>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</si>
  <si>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</si>
  <si>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</si>
  <si>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</si>
  <si>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</si>
  <si>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</si>
  <si>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</si>
  <si>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</si>
  <si>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</si>
  <si>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</si>
  <si>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</si>
  <si>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</si>
  <si>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</si>
  <si>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</si>
  <si>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</si>
  <si>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</si>
  <si>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</si>
  <si>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</si>
  <si>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</si>
  <si>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</si>
  <si>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</si>
  <si>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</si>
  <si>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</si>
  <si>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</si>
  <si>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</si>
  <si>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</si>
  <si>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</si>
  <si>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</si>
  <si>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</si>
  <si>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</si>
  <si>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</si>
  <si>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</si>
  <si>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</si>
  <si>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</si>
  <si>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</si>
  <si>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</si>
  <si>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</si>
  <si>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</si>
  <si>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</si>
  <si>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</si>
  <si>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</si>
  <si>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</si>
  <si>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</si>
  <si>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</si>
  <si>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</si>
  <si>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</si>
  <si>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</si>
  <si>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</si>
  <si>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</si>
  <si>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</si>
  <si>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</si>
  <si>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</si>
  <si>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</si>
  <si>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</si>
  <si>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</si>
  <si>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</si>
  <si>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</si>
  <si>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</si>
  <si>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</si>
  <si>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</si>
  <si>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</si>
  <si>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</si>
  <si>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</si>
  <si>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</si>
  <si>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</si>
  <si>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</si>
  <si>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</si>
  <si>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</si>
  <si>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</si>
  <si>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</si>
  <si>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</si>
  <si>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</si>
  <si>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</si>
  <si>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</si>
  <si>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</si>
  <si>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</si>
  <si>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</si>
  <si>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</si>
  <si>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</si>
  <si>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</si>
  <si>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</si>
  <si>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</si>
  <si>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</si>
  <si>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</si>
  <si>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</si>
  <si>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</si>
  <si>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</si>
  <si>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</si>
  <si>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</si>
  <si>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</si>
  <si>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</si>
  <si>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</si>
  <si>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</si>
  <si>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</si>
  <si>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</si>
  <si>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</si>
  <si>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</si>
  <si>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</si>
  <si>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</si>
  <si>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</si>
  <si>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</si>
  <si>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</si>
  <si>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</si>
  <si>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</si>
  <si>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</si>
  <si>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</si>
  <si>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</si>
  <si>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</si>
  <si>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</si>
  <si>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</si>
  <si>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</si>
  <si>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</si>
  <si>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</si>
  <si>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</si>
  <si>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</si>
  <si>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</si>
  <si>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</si>
  <si>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</si>
  <si>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</si>
  <si>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</si>
  <si>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</si>
  <si>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</si>
  <si>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</si>
  <si>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</si>
  <si>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</si>
  <si>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</si>
  <si>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</si>
  <si>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</si>
  <si>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</si>
  <si>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</si>
  <si>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</si>
  <si>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</si>
  <si>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</si>
  <si>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</si>
  <si>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</si>
  <si>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</si>
  <si>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</si>
  <si>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</si>
  <si>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</si>
  <si>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</si>
  <si>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</si>
  <si>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</si>
  <si>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</si>
  <si>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</si>
  <si>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</si>
  <si>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</si>
  <si>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</si>
  <si>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</si>
  <si>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</si>
  <si>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</si>
  <si>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</si>
  <si>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</si>
  <si>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</si>
  <si>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</si>
  <si>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</si>
  <si>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</si>
  <si>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</si>
  <si>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</si>
  <si>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</si>
  <si>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</si>
  <si>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</si>
  <si>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</si>
  <si>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</si>
  <si>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</si>
  <si>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</si>
  <si>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</si>
  <si>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</si>
  <si>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</si>
  <si>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</si>
  <si>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</si>
  <si>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</si>
  <si>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</si>
  <si>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</si>
  <si>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</si>
  <si>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</si>
  <si>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</si>
  <si>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</si>
  <si>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</si>
  <si>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</si>
  <si>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</si>
  <si>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</si>
  <si>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</si>
  <si>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</si>
  <si>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</si>
  <si>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</si>
  <si>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</si>
  <si>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</si>
  <si>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</si>
  <si>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</si>
  <si>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</si>
  <si>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</si>
  <si>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</si>
  <si>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</si>
  <si>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</si>
  <si>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</si>
  <si>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</si>
  <si>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</si>
  <si>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</si>
  <si>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</si>
  <si>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</si>
  <si>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</si>
  <si>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</si>
  <si>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</si>
  <si>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</si>
  <si>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</si>
  <si>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</si>
  <si>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</si>
  <si>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</si>
  <si>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</si>
  <si>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</si>
  <si>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</si>
  <si>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</si>
  <si>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</si>
  <si>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</si>
  <si>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</si>
  <si>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</si>
  <si>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</si>
  <si>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</si>
  <si>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</si>
  <si>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</si>
  <si>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</si>
  <si>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</si>
  <si>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</si>
  <si>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</si>
  <si>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</si>
  <si>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</si>
  <si>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</si>
  <si>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</si>
  <si>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</si>
  <si>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</si>
  <si>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</si>
  <si>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</si>
  <si>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</si>
  <si>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</si>
  <si>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</si>
  <si>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</si>
  <si>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</si>
  <si>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</si>
  <si>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</si>
  <si>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</si>
  <si>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</si>
  <si>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</si>
  <si>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</si>
  <si>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</si>
  <si>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</si>
  <si>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</si>
  <si>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</si>
  <si>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</si>
  <si>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</si>
  <si>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</si>
  <si>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</si>
  <si>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</si>
  <si>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</si>
  <si>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</si>
  <si>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</si>
  <si>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</si>
  <si>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</si>
  <si>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</si>
  <si>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</si>
  <si>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</si>
  <si>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</si>
  <si>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</si>
  <si>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</si>
  <si>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</si>
  <si>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</si>
  <si>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</si>
  <si>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</si>
  <si>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</si>
  <si>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</si>
  <si>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</si>
  <si>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</si>
  <si>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</si>
  <si>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</si>
  <si>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</si>
  <si>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</si>
  <si>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</si>
  <si>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</si>
  <si>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</si>
  <si>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</si>
  <si>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</si>
  <si>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</si>
  <si>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</si>
  <si>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</si>
  <si>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</si>
  <si>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</si>
  <si>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</si>
  <si>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</si>
  <si>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</si>
  <si>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</si>
  <si>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</si>
  <si>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</si>
  <si>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</si>
  <si>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</si>
  <si>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</si>
  <si>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</si>
  <si>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</si>
  <si>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</si>
  <si>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</si>
  <si>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</si>
  <si>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</si>
  <si>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</si>
  <si>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</si>
  <si>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</si>
  <si>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</si>
  <si>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</si>
  <si>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</si>
  <si>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</si>
  <si>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</si>
  <si>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</si>
  <si>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</si>
  <si>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</si>
  <si>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</si>
  <si>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</si>
  <si>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</si>
  <si>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</si>
  <si>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</si>
  <si>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</si>
  <si>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</si>
  <si>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</si>
  <si>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</si>
  <si>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</si>
  <si>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</si>
  <si>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</si>
  <si>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</si>
  <si>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</si>
  <si>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</si>
  <si>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</si>
  <si>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</si>
  <si>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</si>
  <si>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</si>
  <si>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</si>
  <si>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</si>
  <si>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</si>
  <si>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</si>
  <si>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</si>
  <si>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</si>
  <si>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</si>
  <si>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</si>
  <si>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</si>
  <si>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</si>
  <si>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</si>
  <si>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</si>
  <si>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</si>
  <si>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</si>
  <si>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</si>
  <si>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</si>
  <si>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</si>
  <si>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</si>
  <si>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</si>
  <si>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</si>
  <si>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</si>
  <si>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</si>
  <si>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</si>
  <si>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</si>
  <si>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</si>
  <si>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</si>
  <si>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</si>
  <si>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</si>
  <si>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</si>
  <si>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</si>
  <si>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</si>
  <si>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</si>
  <si>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</si>
  <si>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</si>
  <si>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</si>
  <si>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</si>
  <si>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</si>
  <si>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</si>
  <si>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</si>
  <si>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</si>
  <si>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</si>
  <si>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</si>
  <si>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</si>
  <si>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</si>
  <si>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</si>
  <si>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</si>
  <si>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</si>
  <si>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</si>
  <si>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</si>
  <si>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</si>
  <si>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</si>
  <si>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</si>
  <si>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</si>
  <si>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</si>
  <si>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</si>
  <si>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</si>
  <si>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</si>
  <si>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</si>
  <si>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</si>
  <si>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</si>
  <si>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</si>
  <si>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</si>
  <si>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</si>
  <si>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</si>
  <si>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</si>
  <si>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</si>
  <si>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</si>
  <si>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</si>
  <si>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</si>
  <si>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</si>
  <si>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</si>
  <si>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</si>
  <si>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</si>
  <si>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</si>
  <si>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</si>
  <si>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</si>
  <si>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</si>
  <si>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</si>
  <si>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</si>
  <si>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</si>
  <si>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</si>
  <si>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</si>
  <si>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</si>
  <si>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</si>
  <si>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</si>
  <si>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</si>
  <si>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</si>
  <si>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</si>
  <si>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</si>
  <si>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</si>
  <si>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</si>
  <si>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</si>
  <si>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</si>
  <si>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</si>
  <si>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</si>
  <si>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</si>
  <si>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</si>
  <si>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</si>
  <si>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</si>
  <si>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</si>
  <si>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</si>
  <si>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</si>
  <si>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</si>
  <si>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</si>
  <si>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</si>
  <si>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</si>
  <si>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</si>
  <si>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</si>
  <si>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</si>
  <si>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</si>
  <si>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</si>
  <si>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</si>
  <si>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</si>
  <si>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</si>
  <si>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</si>
  <si>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</si>
  <si>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</si>
  <si>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</si>
  <si>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</si>
  <si>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</si>
  <si>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</si>
  <si>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</si>
  <si>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</si>
  <si>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</si>
  <si>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</si>
  <si>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</si>
  <si>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</si>
  <si>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</si>
  <si>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</si>
  <si>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</si>
  <si>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</si>
  <si>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</si>
  <si>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</si>
  <si>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</si>
  <si>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</si>
  <si>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</si>
  <si>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</si>
  <si>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</si>
  <si>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</si>
  <si>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</si>
  <si>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</si>
  <si>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</si>
  <si>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</si>
  <si>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</si>
  <si>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</si>
  <si>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</si>
  <si>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</si>
  <si>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</si>
  <si>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</si>
  <si>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</si>
  <si>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</si>
  <si>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</si>
  <si>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</si>
  <si>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</si>
  <si>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</si>
  <si>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</si>
  <si>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</si>
  <si>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</si>
  <si>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</si>
  <si>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</si>
  <si>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</si>
  <si>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</si>
  <si>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</si>
  <si>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</si>
  <si>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</si>
  <si>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</si>
  <si>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</si>
  <si>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</si>
  <si>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</si>
  <si>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</si>
  <si>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</si>
  <si>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</si>
  <si>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</si>
  <si>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</si>
  <si>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</si>
  <si>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</si>
  <si>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</si>
  <si>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</si>
  <si>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</si>
  <si>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</si>
  <si>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</si>
  <si>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</si>
  <si>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</si>
  <si>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</si>
  <si>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</si>
  <si>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</si>
  <si>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</si>
  <si>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</si>
  <si>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</si>
  <si>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</si>
  <si>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</si>
  <si>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</si>
  <si>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</si>
  <si>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</si>
  <si>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</si>
  <si>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</si>
  <si>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</si>
  <si>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</si>
  <si>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</si>
  <si>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</si>
  <si>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</si>
  <si>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</si>
  <si>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</si>
  <si>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</si>
  <si>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</si>
  <si>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</si>
  <si>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</si>
  <si>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</si>
  <si>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</si>
  <si>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</si>
  <si>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</si>
  <si>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</si>
  <si>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</si>
  <si>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</si>
  <si>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</si>
  <si>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</si>
  <si>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</si>
  <si>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</si>
  <si>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</si>
  <si>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</si>
  <si>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</si>
  <si>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</si>
  <si>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</si>
  <si>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</si>
  <si>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</si>
  <si>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</si>
  <si>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</si>
  <si>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</si>
  <si>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</si>
  <si>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</si>
  <si>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</si>
  <si>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</si>
  <si>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</si>
  <si>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</si>
  <si>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</si>
  <si>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</si>
  <si>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</si>
  <si>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</si>
  <si>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</si>
  <si>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</si>
  <si>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</si>
  <si>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</si>
  <si>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</si>
  <si>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</si>
  <si>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</si>
  <si>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</si>
  <si>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</si>
  <si>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</si>
  <si>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</si>
  <si>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</si>
  <si>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</si>
  <si>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</si>
  <si>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</si>
  <si>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</si>
  <si>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</si>
  <si>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</si>
  <si>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</si>
  <si>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</si>
  <si>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</si>
  <si>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</si>
  <si>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</si>
  <si>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</si>
  <si>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</si>
  <si>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</si>
  <si>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</si>
  <si>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</si>
  <si>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</si>
  <si>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</si>
  <si>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</si>
  <si>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</si>
  <si>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</si>
  <si>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</si>
  <si>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</si>
  <si>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</si>
  <si>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</si>
  <si>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</si>
  <si>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</si>
  <si>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</si>
  <si>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</si>
  <si>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</si>
  <si>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</si>
  <si>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</si>
  <si>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</si>
  <si>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</si>
  <si>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</si>
  <si>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</si>
  <si>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</si>
  <si>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</si>
  <si>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</si>
  <si>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</si>
  <si>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</si>
  <si>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</si>
  <si>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</si>
  <si>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</si>
  <si>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</si>
  <si>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</si>
  <si>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</si>
  <si>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</si>
  <si>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</si>
  <si>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</si>
  <si>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</si>
  <si>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</si>
  <si>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</si>
  <si>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</si>
  <si>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</si>
  <si>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</si>
  <si>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</si>
  <si>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</si>
  <si>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</si>
  <si>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</si>
  <si>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</si>
  <si>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</si>
  <si>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</si>
  <si>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</si>
  <si>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</si>
  <si>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</si>
  <si>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</si>
  <si>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</si>
  <si>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</si>
  <si>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</si>
  <si>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</si>
  <si>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</si>
  <si>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</si>
  <si>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</si>
  <si>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</si>
  <si>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</si>
  <si>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</si>
  <si>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</si>
  <si>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</si>
  <si>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</si>
  <si>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</si>
  <si>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</si>
  <si>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</si>
  <si>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</si>
  <si>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</si>
  <si>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</si>
  <si>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</si>
  <si>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</si>
  <si>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</si>
  <si>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</si>
  <si>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</si>
  <si>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</si>
  <si>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</si>
  <si>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</si>
  <si>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</si>
  <si>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</si>
  <si>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</si>
  <si>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</si>
  <si>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</si>
  <si>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</si>
  <si>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</si>
  <si>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</si>
  <si>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</si>
  <si>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</si>
  <si>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</si>
  <si>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</si>
  <si>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</si>
  <si>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</si>
  <si>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</si>
  <si>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</si>
  <si>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</si>
  <si>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</si>
  <si>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</si>
  <si>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</si>
  <si>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</si>
  <si>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</si>
  <si>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</si>
  <si>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</si>
  <si>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</si>
  <si>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</si>
  <si>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</si>
  <si>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</si>
  <si>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</si>
  <si>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</si>
  <si>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</si>
  <si>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</si>
  <si>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</si>
  <si>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</si>
  <si>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</si>
  <si>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</si>
  <si>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</si>
  <si>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</si>
  <si>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</si>
  <si>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</si>
  <si>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</si>
  <si>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</si>
  <si>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</si>
  <si>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</si>
  <si>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</si>
  <si>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</si>
  <si>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</si>
  <si>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</si>
  <si>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</si>
  <si>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</si>
  <si>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</si>
  <si>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</si>
  <si>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</si>
  <si>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</si>
  <si>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</si>
  <si>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</si>
  <si>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</si>
  <si>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</si>
  <si>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</si>
  <si>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</si>
  <si>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</si>
  <si>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</si>
  <si>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</si>
  <si>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</si>
  <si>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</si>
  <si>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</si>
  <si>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</si>
  <si>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</si>
  <si>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</si>
  <si>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</si>
  <si>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</si>
  <si>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</si>
  <si>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</si>
  <si>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</si>
  <si>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</si>
  <si>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</si>
  <si>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</si>
  <si>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</si>
  <si>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</si>
  <si>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</si>
  <si>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</si>
  <si>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</si>
  <si>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</si>
  <si>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</si>
  <si>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</si>
  <si>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</si>
  <si>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</si>
  <si>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</si>
  <si>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</si>
  <si>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</si>
  <si>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</si>
  <si>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</si>
  <si>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</si>
  <si>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</si>
  <si>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</si>
  <si>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</si>
  <si>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</si>
  <si>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</si>
  <si>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</si>
  <si>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</si>
  <si>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</si>
  <si>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</si>
  <si>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</si>
  <si>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</si>
  <si>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</si>
  <si>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</si>
  <si>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</si>
  <si>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</si>
  <si>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</si>
  <si>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</si>
  <si>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</si>
  <si>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</si>
  <si>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</si>
  <si>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</si>
  <si>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</si>
  <si>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</si>
  <si>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</si>
  <si>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</si>
  <si>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</si>
  <si>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</si>
  <si>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</si>
  <si>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</si>
  <si>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</si>
  <si>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</si>
  <si>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</si>
  <si>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</si>
  <si>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</si>
  <si>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</si>
  <si>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</si>
  <si>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</si>
  <si>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</si>
  <si>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</si>
  <si>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</si>
  <si>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</si>
  <si>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</si>
  <si>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</si>
  <si>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</si>
  <si>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</si>
  <si>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</si>
  <si>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</si>
  <si>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</si>
  <si>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</si>
  <si>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</si>
  <si>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</si>
  <si>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</si>
  <si>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</si>
  <si>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</si>
  <si>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</si>
  <si>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</si>
  <si>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</si>
  <si>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</si>
  <si>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</si>
  <si>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</si>
  <si>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</si>
  <si>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</si>
  <si>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</si>
  <si>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</si>
  <si>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</si>
  <si>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</si>
  <si>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</si>
  <si>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</si>
  <si>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</si>
  <si>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</si>
  <si>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</si>
  <si>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</si>
  <si>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</si>
  <si>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</si>
  <si>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</si>
  <si>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</si>
  <si>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</si>
  <si>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</si>
  <si>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</si>
  <si>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</si>
  <si>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</si>
  <si>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</si>
  <si>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</si>
  <si>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</si>
  <si>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</si>
  <si>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</si>
  <si>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</si>
  <si>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</si>
  <si>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</si>
  <si>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</si>
  <si>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</si>
  <si>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</si>
  <si>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</si>
  <si>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</si>
  <si>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</si>
  <si>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</si>
  <si>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</si>
  <si>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</si>
  <si>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</si>
  <si>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</si>
  <si>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</si>
  <si>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</si>
  <si>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</si>
  <si>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</si>
  <si>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</si>
  <si>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</si>
  <si>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</si>
  <si>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</si>
  <si>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</si>
  <si>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</si>
  <si>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</si>
  <si>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</si>
  <si>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</si>
  <si>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</si>
  <si>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</si>
  <si>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</si>
  <si>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</si>
  <si>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</si>
  <si>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</si>
  <si>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</si>
  <si>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</si>
  <si>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</si>
  <si>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</si>
  <si>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</si>
  <si>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</si>
  <si>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</si>
  <si>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</si>
  <si>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</si>
  <si>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</si>
  <si>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</si>
  <si>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</si>
  <si>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</si>
  <si>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</si>
  <si>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</si>
  <si>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</si>
  <si>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</si>
  <si>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</si>
  <si>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</si>
  <si>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</si>
  <si>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</si>
  <si>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</si>
  <si>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</si>
  <si>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</si>
  <si>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</si>
  <si>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</si>
  <si>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</si>
  <si>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</si>
  <si>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</si>
  <si>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</si>
  <si>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</si>
  <si>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</si>
  <si>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</si>
  <si>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</si>
  <si>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</si>
  <si>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</si>
  <si>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</si>
  <si>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</si>
  <si>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</si>
  <si>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</si>
  <si>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</si>
  <si>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</si>
  <si>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</si>
  <si>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</si>
  <si>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</si>
  <si>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</si>
  <si>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</si>
  <si>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</si>
  <si>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</si>
  <si>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</si>
  <si>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</si>
  <si>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</si>
  <si>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</si>
  <si>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</si>
  <si>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</si>
  <si>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</si>
  <si>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</si>
  <si>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</si>
  <si>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</si>
  <si>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</si>
  <si>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</si>
  <si>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</si>
  <si>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</si>
  <si>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</si>
  <si>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</si>
  <si>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</si>
  <si>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</si>
  <si>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</si>
  <si>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</si>
  <si>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</si>
  <si>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</si>
  <si>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</si>
  <si>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</si>
  <si>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</si>
  <si>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</si>
  <si>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</si>
  <si>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</si>
  <si>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</si>
  <si>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</si>
  <si>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</si>
  <si>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</si>
  <si>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</si>
  <si>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</si>
  <si>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</si>
  <si>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</si>
  <si>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</si>
  <si>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</si>
  <si>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</si>
  <si>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</si>
  <si>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</si>
  <si>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</si>
  <si>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</si>
  <si>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</si>
  <si>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</si>
  <si>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</si>
  <si>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</si>
  <si>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</si>
  <si>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</si>
  <si>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</si>
  <si>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</si>
  <si>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</si>
  <si>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</si>
  <si>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</si>
  <si>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</si>
  <si>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</si>
  <si>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</si>
  <si>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</si>
  <si>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</si>
  <si>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</si>
  <si>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</si>
  <si>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</si>
  <si>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</si>
  <si>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</si>
  <si>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</si>
  <si>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</si>
  <si>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</si>
  <si>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</si>
  <si>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</si>
  <si>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</si>
  <si>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</si>
  <si>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</si>
  <si>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</si>
  <si>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</si>
  <si>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</si>
  <si>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</si>
  <si>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</si>
  <si>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</si>
  <si>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</si>
  <si>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</si>
  <si>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</si>
  <si>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</si>
  <si>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</si>
  <si>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</si>
  <si>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</si>
  <si>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</si>
  <si>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</si>
  <si>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</si>
  <si>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</si>
  <si>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</si>
  <si>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</si>
  <si>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</si>
  <si>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</si>
  <si>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</si>
  <si>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</si>
  <si>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</si>
  <si>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</si>
  <si>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</si>
  <si>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</si>
  <si>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</si>
  <si>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</si>
  <si>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</si>
  <si>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</si>
  <si>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</si>
  <si>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</si>
  <si>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</si>
  <si>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</si>
  <si>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</si>
  <si>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</si>
  <si>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</si>
  <si>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</si>
  <si>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</si>
  <si>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</si>
  <si>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</si>
  <si>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</si>
  <si>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</si>
  <si>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</si>
  <si>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</si>
  <si>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</si>
  <si>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</si>
  <si>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</si>
  <si>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</si>
  <si>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</si>
  <si>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</si>
  <si>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</si>
  <si>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</si>
  <si>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</si>
  <si>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</si>
  <si>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</si>
  <si>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</si>
  <si>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</si>
  <si>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</si>
  <si>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</si>
  <si>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</si>
  <si>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</si>
  <si>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</si>
  <si>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</si>
  <si>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</si>
  <si>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</si>
  <si>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</si>
  <si>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</si>
  <si>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</si>
  <si>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</si>
  <si>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</si>
  <si>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</si>
  <si>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</si>
  <si>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</si>
  <si>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</si>
  <si>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</si>
  <si>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</si>
  <si>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</si>
  <si>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</si>
  <si>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</si>
  <si>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</si>
  <si>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</si>
  <si>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</si>
  <si>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</si>
  <si>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</si>
  <si>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</si>
  <si>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</si>
  <si>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</si>
  <si>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</si>
  <si>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</si>
  <si>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</si>
  <si>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</si>
  <si>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</si>
  <si>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</si>
  <si>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</si>
  <si>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</si>
  <si>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</si>
  <si>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</si>
  <si>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</si>
  <si>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</si>
  <si>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</si>
  <si>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</si>
  <si>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</si>
  <si>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</si>
  <si>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</si>
  <si>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</si>
  <si>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</si>
  <si>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</si>
  <si>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</si>
  <si>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</si>
  <si>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</si>
  <si>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</si>
  <si>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</si>
  <si>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</si>
  <si>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</si>
  <si>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</si>
  <si>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</si>
  <si>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</si>
  <si>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</si>
  <si>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</si>
  <si>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</si>
  <si>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</si>
  <si>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</si>
  <si>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</si>
  <si>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</si>
  <si>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</si>
  <si>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</si>
  <si>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</si>
  <si>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</si>
  <si>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</si>
  <si>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</si>
  <si>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</si>
  <si>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</si>
  <si>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</si>
  <si>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</si>
  <si>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</si>
  <si>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</si>
  <si>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</si>
  <si>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</si>
  <si>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</si>
  <si>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</si>
  <si>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</si>
  <si>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</si>
  <si>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</si>
  <si>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</si>
  <si>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</si>
  <si>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</si>
  <si>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</si>
  <si>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</si>
  <si>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</si>
  <si>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</si>
  <si>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</si>
  <si>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</si>
  <si>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</si>
  <si>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</si>
  <si>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</si>
  <si>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</si>
  <si>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</si>
  <si>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</si>
  <si>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</si>
  <si>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</si>
  <si>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</si>
  <si>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</si>
  <si>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</si>
  <si>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</si>
  <si>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</si>
  <si>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</si>
  <si>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</si>
  <si>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</si>
  <si>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</si>
  <si>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</si>
  <si>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</si>
  <si>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</si>
  <si>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</si>
  <si>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</si>
  <si>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</si>
  <si>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</si>
  <si>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</si>
  <si>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</si>
  <si>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</si>
  <si>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</si>
  <si>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</si>
  <si>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</si>
  <si>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</si>
  <si>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</si>
  <si>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</si>
  <si>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</si>
  <si>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</si>
  <si>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</si>
  <si>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</si>
  <si>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</si>
  <si>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</si>
  <si>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</si>
  <si>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</si>
  <si>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</si>
  <si>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</si>
  <si>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</si>
  <si>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</si>
  <si>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</si>
  <si>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</si>
  <si>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</si>
  <si>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</si>
  <si>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</si>
  <si>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</si>
  <si>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</si>
  <si>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</si>
  <si>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</si>
  <si>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</si>
  <si>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</si>
  <si>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</si>
  <si>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</si>
  <si>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</si>
  <si>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</si>
  <si>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</si>
  <si>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</si>
  <si>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</si>
  <si>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</si>
  <si>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</si>
  <si>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</si>
  <si>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</si>
  <si>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</si>
  <si>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</si>
  <si>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</si>
  <si>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</si>
  <si>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</si>
  <si>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</si>
  <si>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</si>
  <si>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</si>
  <si>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</si>
  <si>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</si>
  <si>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</si>
  <si>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</si>
  <si>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</si>
  <si>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</si>
  <si>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</si>
  <si>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</si>
  <si>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</si>
  <si>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</si>
  <si>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</si>
  <si>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</si>
  <si>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</si>
  <si>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</si>
  <si>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</si>
  <si>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</si>
  <si>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</si>
  <si>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</si>
  <si>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</si>
  <si>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</si>
  <si>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</si>
  <si>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</si>
  <si>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</si>
  <si>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</si>
  <si>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</si>
  <si>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</si>
  <si>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</si>
  <si>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</si>
  <si>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</si>
  <si>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</si>
  <si>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</si>
  <si>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</si>
  <si>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</si>
  <si>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</si>
  <si>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</si>
  <si>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</si>
  <si>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</si>
  <si>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</si>
  <si>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</si>
  <si>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</si>
  <si>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</si>
  <si>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</si>
  <si>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</si>
  <si>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</si>
  <si>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</si>
  <si>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</si>
  <si>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</si>
  <si>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</si>
  <si>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</si>
  <si>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</si>
  <si>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</si>
  <si>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</si>
  <si>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</si>
  <si>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</si>
  <si>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</si>
  <si>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</si>
  <si>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</si>
  <si>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</si>
  <si>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</si>
  <si>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</si>
  <si>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</si>
  <si>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</si>
  <si>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</si>
  <si>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</si>
  <si>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</si>
  <si>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</si>
  <si>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</si>
  <si>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</si>
  <si>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</si>
  <si>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</si>
  <si>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</si>
  <si>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</si>
  <si>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</si>
  <si>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</si>
  <si>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</si>
  <si>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</si>
  <si>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</si>
  <si>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</si>
  <si>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</si>
  <si>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</si>
  <si>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</si>
  <si>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</si>
  <si>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</si>
  <si>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</si>
  <si>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</si>
  <si>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</si>
  <si>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</si>
  <si>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</si>
  <si>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</si>
  <si>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</si>
  <si>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</si>
  <si>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</si>
  <si>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</si>
  <si>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</si>
  <si>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</si>
  <si>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</si>
  <si>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</si>
  <si>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</si>
  <si>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</si>
  <si>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</si>
  <si>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</si>
  <si>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</si>
  <si>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</si>
  <si>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</si>
  <si>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</si>
  <si>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</si>
  <si>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</si>
  <si>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</si>
  <si>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</si>
  <si>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</si>
  <si>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</si>
  <si>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</si>
  <si>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</si>
  <si>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</si>
  <si>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</si>
  <si>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</si>
  <si>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</si>
  <si>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</si>
  <si>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</si>
  <si>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</si>
  <si>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</si>
  <si>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</si>
  <si>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</si>
  <si>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</si>
  <si>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</si>
  <si>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</si>
  <si>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</si>
  <si>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</si>
  <si>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</si>
  <si>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</si>
  <si>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</si>
  <si>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</si>
  <si>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</si>
  <si>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</si>
  <si>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</si>
  <si>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</si>
  <si>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</si>
  <si>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</si>
  <si>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</si>
  <si>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</si>
  <si>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</si>
  <si>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</si>
  <si>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</si>
  <si>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</si>
  <si>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</si>
  <si>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</si>
  <si>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</si>
  <si>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</si>
  <si>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</si>
  <si>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</si>
  <si>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</si>
  <si>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</si>
  <si>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</si>
  <si>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</si>
  <si>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</si>
  <si>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</si>
  <si>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</si>
  <si>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</si>
  <si>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</si>
  <si>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</si>
  <si>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</si>
  <si>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</si>
  <si>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</si>
  <si>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</si>
  <si>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</si>
  <si>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</si>
  <si>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</si>
  <si>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</si>
  <si>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</si>
  <si>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</si>
  <si>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</si>
  <si>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</si>
  <si>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</si>
  <si>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</si>
  <si>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</si>
  <si>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</si>
  <si>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</si>
  <si>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</si>
  <si>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</si>
  <si>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</si>
  <si>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</si>
  <si>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</si>
  <si>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</si>
  <si>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</si>
  <si>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</si>
  <si>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</si>
  <si>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</si>
  <si>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</si>
  <si>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</si>
  <si>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</si>
  <si>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</si>
  <si>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</si>
  <si>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</si>
  <si>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</si>
  <si>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</si>
  <si>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</si>
  <si>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</si>
  <si>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</si>
  <si>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</si>
  <si>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</si>
  <si>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</si>
  <si>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</si>
  <si>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</si>
  <si>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</si>
  <si>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</si>
  <si>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</si>
  <si>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</si>
  <si>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</si>
  <si>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</si>
  <si>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</si>
  <si>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</si>
  <si>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</si>
  <si>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</si>
  <si>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</si>
  <si>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</si>
  <si>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</si>
  <si>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</si>
  <si>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</si>
  <si>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</si>
  <si>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</si>
  <si>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</si>
  <si>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</si>
  <si>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</si>
  <si>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</si>
  <si>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</si>
  <si>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</si>
  <si>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</si>
  <si>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</si>
  <si>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</si>
  <si>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</si>
  <si>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</si>
  <si>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</si>
  <si>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</si>
  <si>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</si>
  <si>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</si>
  <si>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</si>
  <si>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</si>
  <si>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</si>
  <si>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</si>
  <si>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</si>
  <si>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</si>
  <si>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</si>
  <si>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</si>
  <si>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</si>
  <si>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</si>
  <si>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</si>
  <si>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</si>
  <si>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</si>
  <si>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</si>
  <si>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</si>
  <si>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</si>
  <si>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</si>
  <si>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</si>
  <si>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</si>
  <si>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</si>
  <si>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</si>
  <si>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</si>
  <si>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</si>
  <si>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</si>
  <si>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</si>
  <si>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</si>
  <si>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</si>
  <si>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</si>
  <si>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</si>
  <si>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</si>
  <si>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</si>
  <si>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</si>
  <si>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</si>
  <si>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</si>
  <si>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</si>
  <si>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</si>
  <si>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</si>
  <si>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</si>
  <si>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</si>
  <si>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</si>
  <si>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</si>
  <si>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</si>
  <si>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</si>
  <si>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</si>
  <si>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</si>
  <si>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</si>
  <si>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</si>
  <si>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</si>
  <si>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</si>
  <si>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</si>
  <si>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</si>
  <si>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</si>
  <si>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</si>
  <si>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</si>
  <si>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</si>
  <si>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</si>
  <si>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</si>
  <si>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</si>
  <si>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</si>
  <si>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</si>
  <si>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</si>
  <si>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</si>
  <si>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</si>
  <si>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</si>
  <si>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</si>
  <si>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</si>
  <si>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</si>
  <si>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</si>
  <si>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</si>
  <si>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</si>
  <si>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</si>
  <si>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</si>
  <si>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</si>
  <si>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</si>
  <si>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</si>
  <si>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</si>
  <si>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</si>
  <si>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</si>
  <si>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</si>
  <si>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</si>
  <si>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</si>
  <si>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</si>
  <si>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</si>
  <si>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</si>
  <si>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</si>
  <si>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</si>
  <si>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</si>
  <si>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</si>
  <si>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</si>
  <si>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</si>
  <si>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</si>
  <si>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</si>
  <si>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</si>
  <si>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</si>
  <si>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</si>
  <si>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</si>
  <si>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</si>
  <si>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</si>
  <si>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</si>
  <si>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</si>
  <si>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</si>
  <si>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</si>
  <si>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</si>
  <si>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</si>
  <si>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</si>
  <si>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</si>
  <si>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</si>
  <si>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</si>
  <si>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</si>
  <si>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</si>
  <si>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</si>
  <si>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</si>
  <si>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</si>
  <si>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</si>
  <si>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</si>
  <si>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</si>
  <si>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</si>
  <si>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</si>
  <si>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</si>
  <si>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</si>
  <si>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</si>
  <si>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</si>
  <si>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</si>
  <si>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</si>
  <si>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</si>
  <si>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</si>
  <si>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</si>
  <si>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</si>
  <si>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</si>
  <si>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</si>
  <si>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</si>
  <si>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</si>
  <si>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</si>
  <si>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</si>
  <si>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</si>
  <si>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</si>
  <si>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</si>
  <si>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</si>
  <si>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</si>
  <si>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</si>
  <si>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</si>
  <si>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</si>
  <si>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</si>
  <si>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</si>
  <si>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</si>
  <si>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</si>
  <si>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</si>
  <si>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</si>
  <si>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</si>
  <si>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</si>
  <si>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</si>
  <si>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</si>
  <si>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</si>
  <si>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</si>
  <si>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</si>
  <si>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</si>
  <si>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</si>
  <si>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</si>
  <si>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</si>
  <si>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</si>
  <si>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</si>
  <si>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</si>
  <si>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</si>
  <si>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</si>
  <si>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</si>
  <si>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</si>
  <si>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</si>
  <si>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</si>
  <si>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</si>
  <si>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</si>
  <si>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</si>
  <si>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</si>
  <si>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</si>
  <si>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</si>
  <si>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</si>
  <si>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</si>
  <si>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</si>
  <si>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</si>
  <si>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</si>
  <si>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</si>
  <si>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</si>
  <si>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</si>
  <si>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</si>
  <si>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</si>
  <si>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</si>
  <si>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</si>
  <si>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</si>
  <si>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</si>
  <si>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</si>
  <si>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</si>
  <si>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</si>
  <si>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</si>
  <si>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</si>
  <si>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</si>
  <si>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</si>
  <si>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</si>
  <si>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</si>
  <si>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</si>
  <si>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</si>
  <si>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</si>
  <si>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</si>
  <si>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</si>
  <si>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</si>
  <si>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</si>
  <si>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</si>
  <si>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</si>
  <si>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</si>
  <si>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</si>
  <si>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</si>
  <si>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</si>
  <si>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</si>
  <si>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</si>
  <si>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</si>
  <si>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</si>
  <si>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</si>
  <si>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</si>
  <si>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</si>
  <si>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</si>
  <si>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</si>
  <si>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</si>
  <si>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</si>
  <si>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</si>
  <si>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</si>
  <si>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</si>
  <si>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</si>
  <si>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</si>
  <si>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</si>
  <si>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</si>
  <si>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</si>
  <si>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</si>
  <si>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</si>
  <si>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</si>
  <si>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</si>
  <si>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</si>
  <si>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</si>
  <si>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</si>
  <si>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</si>
  <si>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</si>
  <si>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</si>
  <si>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</si>
  <si>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</si>
  <si>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</si>
  <si>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</si>
  <si>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</si>
  <si>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</si>
  <si>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</si>
  <si>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</si>
  <si>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</si>
  <si>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</si>
  <si>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</si>
  <si>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</si>
  <si>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</si>
  <si>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</si>
  <si>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</si>
  <si>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</si>
  <si>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</si>
  <si>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</si>
  <si>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</si>
  <si>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</si>
  <si>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</si>
  <si>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</si>
  <si>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</si>
  <si>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</si>
  <si>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</si>
  <si>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</si>
  <si>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</si>
  <si>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</si>
  <si>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</si>
  <si>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</si>
  <si>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</si>
  <si>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</si>
  <si>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</si>
  <si>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</si>
  <si>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</si>
  <si>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</si>
  <si>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</si>
  <si>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</si>
  <si>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</si>
  <si>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</si>
  <si>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</si>
  <si>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</si>
  <si>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</si>
  <si>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</si>
  <si>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</si>
  <si>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</si>
  <si>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</si>
  <si>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</si>
  <si>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</si>
  <si>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</si>
  <si>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</si>
  <si>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</si>
  <si>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</si>
  <si>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</si>
  <si>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</si>
  <si>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</si>
  <si>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</si>
  <si>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</si>
  <si>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</si>
  <si>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</si>
  <si>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</si>
  <si>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</si>
  <si>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</si>
  <si>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</si>
  <si>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</si>
  <si>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</si>
  <si>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</si>
  <si>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</si>
  <si>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</si>
  <si>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</si>
  <si>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</si>
  <si>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</si>
  <si>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</si>
  <si>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</si>
  <si>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</si>
  <si>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</si>
  <si>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</si>
  <si>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</si>
  <si>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</si>
  <si>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</si>
  <si>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</si>
  <si>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</si>
  <si>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</si>
  <si>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</si>
  <si>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</si>
  <si>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</si>
  <si>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</si>
  <si>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</si>
  <si>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</si>
  <si>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</si>
  <si>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</si>
  <si>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</si>
  <si>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</si>
  <si>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</si>
  <si>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</si>
  <si>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</si>
  <si>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</si>
  <si>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</si>
  <si>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</si>
  <si>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</si>
  <si>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</si>
  <si>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</si>
  <si>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</si>
  <si>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</si>
  <si>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</si>
  <si>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</si>
  <si>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</si>
  <si>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</si>
  <si>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</si>
  <si>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</si>
  <si>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</si>
  <si>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</si>
  <si>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</si>
  <si>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</si>
  <si>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</si>
  <si>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</si>
  <si>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</si>
  <si>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</si>
  <si>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</si>
  <si>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</si>
  <si>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</si>
  <si>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</si>
  <si>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</si>
  <si>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</si>
  <si>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</si>
  <si>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</si>
  <si>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</si>
  <si>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</si>
  <si>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</si>
  <si>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</si>
  <si>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</si>
  <si>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</si>
  <si>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</si>
  <si>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</si>
  <si>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</si>
  <si>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</si>
  <si>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</si>
  <si>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</si>
  <si>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</si>
  <si>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</si>
  <si>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</si>
  <si>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</si>
  <si>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</si>
  <si>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</si>
  <si>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</si>
  <si>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</si>
  <si>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</si>
  <si>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</si>
  <si>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</si>
  <si>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</si>
  <si>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</si>
  <si>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</si>
  <si>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</si>
  <si>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</si>
  <si>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</si>
  <si>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</si>
  <si>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</si>
  <si>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</si>
  <si>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</si>
  <si>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</si>
  <si>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</si>
  <si>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</si>
  <si>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</si>
  <si>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</si>
  <si>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</si>
  <si>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</si>
  <si>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</si>
  <si>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</si>
  <si>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</si>
  <si>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</si>
  <si>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</si>
  <si>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</si>
  <si>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</si>
  <si>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</si>
  <si>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</si>
  <si>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</si>
  <si>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</si>
  <si>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</si>
  <si>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</si>
  <si>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</si>
  <si>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</si>
  <si>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</si>
  <si>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</si>
  <si>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</si>
  <si>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</si>
  <si>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</si>
  <si>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</si>
  <si>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</si>
  <si>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</si>
  <si>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</si>
  <si>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</si>
  <si>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</si>
  <si>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</si>
  <si>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</si>
  <si>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</si>
  <si>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</si>
  <si>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</si>
  <si>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</si>
  <si>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</si>
  <si>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</si>
  <si>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</si>
  <si>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</si>
  <si>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</si>
  <si>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</si>
  <si>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</si>
  <si>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</si>
  <si>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</si>
  <si>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</si>
  <si>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</si>
  <si>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</si>
  <si>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</si>
  <si>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</si>
  <si>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</si>
  <si>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</si>
  <si>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</si>
  <si>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</si>
  <si>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</si>
  <si>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</si>
  <si>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</si>
  <si>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</si>
  <si>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</si>
  <si>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</si>
  <si>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</si>
  <si>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</si>
  <si>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</si>
  <si>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</si>
  <si>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</si>
  <si>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</si>
  <si>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</si>
  <si>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</si>
  <si>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</si>
  <si>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</si>
  <si>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</si>
  <si>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</si>
  <si>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</si>
  <si>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</si>
  <si>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</si>
  <si>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</si>
  <si>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</si>
  <si>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</si>
  <si>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</si>
  <si>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</si>
  <si>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</si>
  <si>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</si>
  <si>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</si>
  <si>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</si>
  <si>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</si>
  <si>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</si>
  <si>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</si>
  <si>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</si>
  <si>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</si>
  <si>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</si>
  <si>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</si>
  <si>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</si>
  <si>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</si>
  <si>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</si>
  <si>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</si>
  <si>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</si>
  <si>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</si>
  <si>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</si>
  <si>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</si>
  <si>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</si>
  <si>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</si>
  <si>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</si>
  <si>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</si>
  <si>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</si>
  <si>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</si>
  <si>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</si>
  <si>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</si>
  <si>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</si>
  <si>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</si>
  <si>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</si>
  <si>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</si>
  <si>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</si>
  <si>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</si>
  <si>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</si>
  <si>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</si>
  <si>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</si>
  <si>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</si>
  <si>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</si>
  <si>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</si>
  <si>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</si>
  <si>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</si>
  <si>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</si>
  <si>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</si>
  <si>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</si>
  <si>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</si>
  <si>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</si>
  <si>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</si>
  <si>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</si>
  <si>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</si>
  <si>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</si>
  <si>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</si>
  <si>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</si>
  <si>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</si>
  <si>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</si>
  <si>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</si>
  <si>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</si>
  <si>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</si>
  <si>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</si>
  <si>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</si>
  <si>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</si>
  <si>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</si>
  <si>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</si>
  <si>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</si>
  <si>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</si>
  <si>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</si>
  <si>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</si>
  <si>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</si>
  <si>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</si>
  <si>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</si>
  <si>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</si>
  <si>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</si>
  <si>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</si>
  <si>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</si>
  <si>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</si>
  <si>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</si>
  <si>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</si>
  <si>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</si>
  <si>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</si>
  <si>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</si>
  <si>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</si>
  <si>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</si>
  <si>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</si>
  <si>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</si>
  <si>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</si>
  <si>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</si>
  <si>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</si>
  <si>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</si>
  <si>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</si>
  <si>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</si>
  <si>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</si>
  <si>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</si>
  <si>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</si>
  <si>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</si>
  <si>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</si>
  <si>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</si>
  <si>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</si>
  <si>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</si>
  <si>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</si>
  <si>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</si>
  <si>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</si>
  <si>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</si>
  <si>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</si>
  <si>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</si>
  <si>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</si>
  <si>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</si>
  <si>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</si>
  <si>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</si>
  <si>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</si>
  <si>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</si>
  <si>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</si>
  <si>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</si>
  <si>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</si>
  <si>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</si>
  <si>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</si>
  <si>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</si>
  <si>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</si>
  <si>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</si>
  <si>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</si>
  <si>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</si>
  <si>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</si>
  <si>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</si>
  <si>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</si>
  <si>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</si>
  <si>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</si>
  <si>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</si>
  <si>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</si>
  <si>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</si>
  <si>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</si>
  <si>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</si>
  <si>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</si>
  <si>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</si>
  <si>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</si>
  <si>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</si>
  <si>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</si>
  <si>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</si>
  <si>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</si>
  <si>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</si>
  <si>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</si>
  <si>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</si>
  <si>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</si>
  <si>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</si>
  <si>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</si>
  <si>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</si>
  <si>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</si>
  <si>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</si>
  <si>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</si>
  <si>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</si>
  <si>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</si>
  <si>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</si>
  <si>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</si>
  <si>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</si>
  <si>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</si>
  <si>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</si>
  <si>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</si>
  <si>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</si>
  <si>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</si>
  <si>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</si>
  <si>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</si>
  <si>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</si>
  <si>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</si>
  <si>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</si>
  <si>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</si>
  <si>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</si>
  <si>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</si>
  <si>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</si>
  <si>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</si>
  <si>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</si>
  <si>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</si>
  <si>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</si>
  <si>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</si>
  <si>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</si>
  <si>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</si>
  <si>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</si>
  <si>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</si>
  <si>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</si>
  <si>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</si>
  <si>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</si>
  <si>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</si>
  <si>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</si>
  <si>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</si>
  <si>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</si>
  <si>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</si>
  <si>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</si>
  <si>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</si>
  <si>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</si>
  <si>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</si>
  <si>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</si>
  <si>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</si>
  <si>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</si>
  <si>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</si>
  <si>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</si>
  <si>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</si>
  <si>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</si>
  <si>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</si>
  <si>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</si>
  <si>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</si>
  <si>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</si>
  <si>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</si>
  <si>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</si>
  <si>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</si>
  <si>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</si>
  <si>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</si>
  <si>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</si>
  <si>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</si>
  <si>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</si>
  <si>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</si>
  <si>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</si>
  <si>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</si>
  <si>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</si>
  <si>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</si>
  <si>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</si>
  <si>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</si>
  <si>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</si>
  <si>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</si>
  <si>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</si>
  <si>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</si>
  <si>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</si>
  <si>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</si>
  <si>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</si>
  <si>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</si>
  <si>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</si>
  <si>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</si>
  <si>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</si>
  <si>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</si>
  <si>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</si>
  <si>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</si>
  <si>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</si>
  <si>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</si>
  <si>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</si>
  <si>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</si>
  <si>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</si>
  <si>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</si>
  <si>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</si>
  <si>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</si>
  <si>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</si>
  <si>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</si>
  <si>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</si>
  <si>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</si>
  <si>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</si>
  <si>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</si>
  <si>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</si>
  <si>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</si>
  <si>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</si>
  <si>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</si>
  <si>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</si>
  <si>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</si>
  <si>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</si>
  <si>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</si>
  <si>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</si>
  <si>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</si>
  <si>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</si>
  <si>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</si>
  <si>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</si>
  <si>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</si>
  <si>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</si>
  <si>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</si>
  <si>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</si>
  <si>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</si>
  <si>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</si>
  <si>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</si>
  <si>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</si>
  <si>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</si>
  <si>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</si>
  <si>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</si>
  <si>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</si>
  <si>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</si>
  <si>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</si>
  <si>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</si>
  <si>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</si>
  <si>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</si>
  <si>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</si>
  <si>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</si>
  <si>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</si>
  <si>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</si>
  <si>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</si>
  <si>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</si>
  <si>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</si>
  <si>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</si>
  <si>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</si>
  <si>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</si>
  <si>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</si>
  <si>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</si>
  <si>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</si>
  <si>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</si>
  <si>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</si>
  <si>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</si>
  <si>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</si>
  <si>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</si>
  <si>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</si>
  <si>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</si>
  <si>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</si>
  <si>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</si>
  <si>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</si>
  <si>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</si>
  <si>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</si>
  <si>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</si>
  <si>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</si>
  <si>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</si>
  <si>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</si>
  <si>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</si>
  <si>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</si>
  <si>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</si>
  <si>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</si>
  <si>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</si>
  <si>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</si>
  <si>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</si>
  <si>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</si>
  <si>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</si>
  <si>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</si>
  <si>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</si>
  <si>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</si>
  <si>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</si>
  <si>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</si>
  <si>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</si>
  <si>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</si>
  <si>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</si>
  <si>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</si>
  <si>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</si>
  <si>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</si>
  <si>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</si>
  <si>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</si>
  <si>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</si>
  <si>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</si>
  <si>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</si>
  <si>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</si>
  <si>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</si>
  <si>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</si>
  <si>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</si>
  <si>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</si>
  <si>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</si>
  <si>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</si>
  <si>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</si>
  <si>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</si>
  <si>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</si>
  <si>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</si>
  <si>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</si>
  <si>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</si>
  <si>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</si>
  <si>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</si>
  <si>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</si>
  <si>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</si>
  <si>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</si>
  <si>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</si>
  <si>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</si>
  <si>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</si>
  <si>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</si>
  <si>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</si>
  <si>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</si>
  <si>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</si>
  <si>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</si>
  <si>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</si>
  <si>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</si>
  <si>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</si>
  <si>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</si>
  <si>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</si>
  <si>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</si>
  <si>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</si>
  <si>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</si>
  <si>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</si>
  <si>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</si>
  <si>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</si>
  <si>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</si>
  <si>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</si>
  <si>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</si>
  <si>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</si>
  <si>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</si>
  <si>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</si>
  <si>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</si>
  <si>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</si>
  <si>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</si>
  <si>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</si>
  <si>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</si>
  <si>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</si>
  <si>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</si>
  <si>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</si>
  <si>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</si>
  <si>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</si>
  <si>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</si>
  <si>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</si>
  <si>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</si>
  <si>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</si>
  <si>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</si>
  <si>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</si>
  <si>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</si>
  <si>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</si>
  <si>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</si>
  <si>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</si>
  <si>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</si>
  <si>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</si>
  <si>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</si>
  <si>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</si>
  <si>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</si>
  <si>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</si>
  <si>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</si>
  <si>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</si>
  <si>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</si>
  <si>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</si>
  <si>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</si>
  <si>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</si>
  <si>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</si>
  <si>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</si>
  <si>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</si>
  <si>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</si>
  <si>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</si>
  <si>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</si>
  <si>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</si>
  <si>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</si>
  <si>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</si>
  <si>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</si>
  <si>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</si>
  <si>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</si>
  <si>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</si>
  <si>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</si>
  <si>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</si>
  <si>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</si>
  <si>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</si>
  <si>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</si>
  <si>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</si>
  <si>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</si>
  <si>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</si>
  <si>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</si>
  <si>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</si>
  <si>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</si>
  <si>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</si>
  <si>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</si>
  <si>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</si>
  <si>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</si>
  <si>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</si>
  <si>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</si>
  <si>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</si>
  <si>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</si>
  <si>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</si>
  <si>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</si>
  <si>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</si>
  <si>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</si>
  <si>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</si>
  <si>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</si>
  <si>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</si>
  <si>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</si>
  <si>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</si>
  <si>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</si>
  <si>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</si>
  <si>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</si>
  <si>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</si>
  <si>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</si>
  <si>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</si>
  <si>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</si>
  <si>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</si>
  <si>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</si>
  <si>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</si>
  <si>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</si>
  <si>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</si>
  <si>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</si>
  <si>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</si>
  <si>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</si>
  <si>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</si>
  <si>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</si>
  <si>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</si>
  <si>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</si>
  <si>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</si>
  <si>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</si>
  <si>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</si>
  <si>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</si>
  <si>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</si>
  <si>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</si>
  <si>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</si>
  <si>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</si>
  <si>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</si>
  <si>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</si>
  <si>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</si>
  <si>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</si>
  <si>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</si>
  <si>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</si>
  <si>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</si>
  <si>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</si>
  <si>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</si>
  <si>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</si>
  <si>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</si>
  <si>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</si>
  <si>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</si>
  <si>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</si>
  <si>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</si>
  <si>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</si>
  <si>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</si>
  <si>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</si>
  <si>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</si>
  <si>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</si>
  <si>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</si>
  <si>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</si>
  <si>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</si>
  <si>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</si>
  <si>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</si>
  <si>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</si>
  <si>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</si>
  <si>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</si>
  <si>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</si>
  <si>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</si>
  <si>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</si>
  <si>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</si>
  <si>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</si>
  <si>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</si>
  <si>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</si>
  <si>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</si>
  <si>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</si>
  <si>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</si>
  <si>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</si>
  <si>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</si>
  <si>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</si>
  <si>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</si>
  <si>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</si>
  <si>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</si>
  <si>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</si>
  <si>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</si>
  <si>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</si>
  <si>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</si>
  <si>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</si>
  <si>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</si>
  <si>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</si>
  <si>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</si>
  <si>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</si>
  <si>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</si>
  <si>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</si>
  <si>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</si>
  <si>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</si>
  <si>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</si>
  <si>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</si>
  <si>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</si>
  <si>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</si>
  <si>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</si>
  <si>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</si>
  <si>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</si>
  <si>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</si>
  <si>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</si>
  <si>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</si>
  <si>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</si>
  <si>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</si>
  <si>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</si>
  <si>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</si>
  <si>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</si>
  <si>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</si>
  <si>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</si>
  <si>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</si>
  <si>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</si>
  <si>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</si>
  <si>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</si>
  <si>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</si>
  <si>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</si>
  <si>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</si>
  <si>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</si>
  <si>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</si>
  <si>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</si>
  <si>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</si>
  <si>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</si>
  <si>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</si>
  <si>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</si>
  <si>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</si>
  <si>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</si>
  <si>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</si>
  <si>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</si>
  <si>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</si>
  <si>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</si>
  <si>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</si>
  <si>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</si>
  <si>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</si>
  <si>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</si>
  <si>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</si>
  <si>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</si>
  <si>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</si>
  <si>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</si>
  <si>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</si>
  <si>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</si>
  <si>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</si>
  <si>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</si>
  <si>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</si>
  <si>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</si>
  <si>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</si>
  <si>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</si>
  <si>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</si>
  <si>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</si>
  <si>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</si>
  <si>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</si>
  <si>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</si>
  <si>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</si>
  <si>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</si>
  <si>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</si>
  <si>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</si>
  <si>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</si>
  <si>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</si>
  <si>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</si>
  <si>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</si>
  <si>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</si>
  <si>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</si>
  <si>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</si>
  <si>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</si>
  <si>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</si>
  <si>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</si>
  <si>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</si>
  <si>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</si>
  <si>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</si>
  <si>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</si>
  <si>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</si>
  <si>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</si>
  <si>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</si>
  <si>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</si>
  <si>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</si>
  <si>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</si>
  <si>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</si>
  <si>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</si>
  <si>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</si>
  <si>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</si>
  <si>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</si>
  <si>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</si>
  <si>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</si>
  <si>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</si>
  <si>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</si>
  <si>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</si>
  <si>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</si>
  <si>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</si>
  <si>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</si>
  <si>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</si>
  <si>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</si>
  <si>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</si>
  <si>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</si>
  <si>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</si>
  <si>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</si>
  <si>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</si>
  <si>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</si>
  <si>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</si>
  <si>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</si>
  <si>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</si>
  <si>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</si>
  <si>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</si>
  <si>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</si>
  <si>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</si>
  <si>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</si>
  <si>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</si>
  <si>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</si>
  <si>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</si>
  <si>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</si>
  <si>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</si>
  <si>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</si>
  <si>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</si>
  <si>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</si>
  <si>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</si>
  <si>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</si>
  <si>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</si>
  <si>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</si>
  <si>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</si>
  <si>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</si>
  <si>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</si>
  <si>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</si>
  <si>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</si>
  <si>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</si>
  <si>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</si>
  <si>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</si>
  <si>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</si>
  <si>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</si>
  <si>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</si>
  <si>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</si>
  <si>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</si>
  <si>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</si>
  <si>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</si>
  <si>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</si>
  <si>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</si>
  <si>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</si>
  <si>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</si>
  <si>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</si>
  <si>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</si>
  <si>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</si>
  <si>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</si>
  <si>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</si>
  <si>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</si>
  <si>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</si>
  <si>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</si>
  <si>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</si>
  <si>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</si>
  <si>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</si>
  <si>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</si>
  <si>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</si>
  <si>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</si>
  <si>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</si>
  <si>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</si>
  <si>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</si>
  <si>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</si>
  <si>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</si>
  <si>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</si>
  <si>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</si>
  <si>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</si>
  <si>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</si>
  <si>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</si>
  <si>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</si>
  <si>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</si>
  <si>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</si>
  <si>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</si>
  <si>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</si>
  <si>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</si>
  <si>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</si>
  <si>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</si>
  <si>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</si>
  <si>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</si>
  <si>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</si>
  <si>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</si>
  <si>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</si>
  <si>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</si>
  <si>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</si>
  <si>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</si>
  <si>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</si>
  <si>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</si>
  <si>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</si>
  <si>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</si>
  <si>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</si>
  <si>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</si>
  <si>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</si>
  <si>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</si>
  <si>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</si>
  <si>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</si>
  <si>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</si>
  <si>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</si>
  <si>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</si>
  <si>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</si>
  <si>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</si>
  <si>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</si>
  <si>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</si>
  <si>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</si>
  <si>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</si>
  <si>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</si>
  <si>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</si>
  <si>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</si>
  <si>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</si>
  <si>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</si>
  <si>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</si>
  <si>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</si>
  <si>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</si>
  <si>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</si>
  <si>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</si>
  <si>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</si>
  <si>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</si>
  <si>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</si>
  <si>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</si>
  <si>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</si>
  <si>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</si>
  <si>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</si>
  <si>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</si>
  <si>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</si>
  <si>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</si>
  <si>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</si>
  <si>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</si>
  <si>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</si>
  <si>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</si>
  <si>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</si>
  <si>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</si>
  <si>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</si>
  <si>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</si>
  <si>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</si>
  <si>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</si>
  <si>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</si>
  <si>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</si>
  <si>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</si>
  <si>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</si>
  <si>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</si>
  <si>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</si>
  <si>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</si>
  <si>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</si>
  <si>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</si>
  <si>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</si>
  <si>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</si>
  <si>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</si>
  <si>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</si>
  <si>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</si>
  <si>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</si>
  <si>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</si>
  <si>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</si>
  <si>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</si>
  <si>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</si>
  <si>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</si>
  <si>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</si>
  <si>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</si>
  <si>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</si>
  <si>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</si>
  <si>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</si>
  <si>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</si>
  <si>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</si>
  <si>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</si>
  <si>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</si>
  <si>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</si>
  <si>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</si>
  <si>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</si>
  <si>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</si>
  <si>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</si>
  <si>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</si>
  <si>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</si>
  <si>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</si>
  <si>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</si>
  <si>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</si>
  <si>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</si>
  <si>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</si>
  <si>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</si>
  <si>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</si>
  <si>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</si>
  <si>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</si>
  <si>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</si>
  <si>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</si>
  <si>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</si>
  <si>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</si>
  <si>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</si>
  <si>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</si>
  <si>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</si>
  <si>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</si>
  <si>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</si>
  <si>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</si>
  <si>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</si>
  <si>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</si>
  <si>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</si>
  <si>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</si>
  <si>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</si>
  <si>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</si>
  <si>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</si>
  <si>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</si>
  <si>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</si>
  <si>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</si>
  <si>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</si>
  <si>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</si>
  <si>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</si>
  <si>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</si>
  <si>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</si>
  <si>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</si>
  <si>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</si>
  <si>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</si>
  <si>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</si>
  <si>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</si>
  <si>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</si>
  <si>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</si>
  <si>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</si>
  <si>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</si>
  <si>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</si>
  <si>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</si>
  <si>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</si>
  <si>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</si>
  <si>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</si>
  <si>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</si>
  <si>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</si>
  <si>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</si>
  <si>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</si>
  <si>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</si>
  <si>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</si>
  <si>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</si>
  <si>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</si>
  <si>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</si>
  <si>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</si>
  <si>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</si>
  <si>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</si>
  <si>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</si>
  <si>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</si>
  <si>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</si>
  <si>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</si>
  <si>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</si>
  <si>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</si>
  <si>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</si>
  <si>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</si>
  <si>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</si>
  <si>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</si>
  <si>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</si>
  <si>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</si>
  <si>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</si>
  <si>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</si>
  <si>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</si>
  <si>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</si>
  <si>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</si>
  <si>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</si>
  <si>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</si>
  <si>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</si>
  <si>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</si>
  <si>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</si>
  <si>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</si>
  <si>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</si>
  <si>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</si>
  <si>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</si>
  <si>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</si>
  <si>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</si>
  <si>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</si>
  <si>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</si>
  <si>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</si>
  <si>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</si>
  <si>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</si>
  <si>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</si>
  <si>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</si>
  <si>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</si>
  <si>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</si>
  <si>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</si>
  <si>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</si>
  <si>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</si>
  <si>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</si>
  <si>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</si>
  <si>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</si>
  <si>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</si>
  <si>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</si>
  <si>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</si>
  <si>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</si>
  <si>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</si>
  <si>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</si>
  <si>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</si>
  <si>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</si>
  <si>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</si>
  <si>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</si>
  <si>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</si>
  <si>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</si>
  <si>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</si>
  <si>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</si>
  <si>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</si>
  <si>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</si>
  <si>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</si>
  <si>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</si>
  <si>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</si>
  <si>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</si>
  <si>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</si>
  <si>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</si>
  <si>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</si>
  <si>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</si>
  <si>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</si>
  <si>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</si>
  <si>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</si>
  <si>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</si>
  <si>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</si>
  <si>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</si>
  <si>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</si>
  <si>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</si>
  <si>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</si>
  <si>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</si>
  <si>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</si>
  <si>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</si>
  <si>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</si>
  <si>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</si>
  <si>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</si>
  <si>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</si>
  <si>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</si>
  <si>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</si>
  <si>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</si>
  <si>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</si>
  <si>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</si>
  <si>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</si>
  <si>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</si>
  <si>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</si>
  <si>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</si>
  <si>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</si>
  <si>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</si>
  <si>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</si>
  <si>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</si>
  <si>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</si>
  <si>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</si>
  <si>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</si>
  <si>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</si>
  <si>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</si>
  <si>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</si>
  <si>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</si>
  <si>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</si>
  <si>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</si>
  <si>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</si>
  <si>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</si>
  <si>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</si>
  <si>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</si>
  <si>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</si>
  <si>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</si>
  <si>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</si>
  <si>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</si>
  <si>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</si>
  <si>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</si>
  <si>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</si>
  <si>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</si>
  <si>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</si>
  <si>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</si>
  <si>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</si>
  <si>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</si>
  <si>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</si>
  <si>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</si>
  <si>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</si>
  <si>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</si>
  <si>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</si>
  <si>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</si>
  <si>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</si>
  <si>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</si>
  <si>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</si>
  <si>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</si>
  <si>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</si>
  <si>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</si>
  <si>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</si>
  <si>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</si>
  <si>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</si>
  <si>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</si>
  <si>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</si>
  <si>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</si>
  <si>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</si>
  <si>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</si>
  <si>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</si>
  <si>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</si>
  <si>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</si>
  <si>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</si>
  <si>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</si>
  <si>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</si>
  <si>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</si>
  <si>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</si>
  <si>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</si>
  <si>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</si>
  <si>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</si>
  <si>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</si>
  <si>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</si>
  <si>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</si>
  <si>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</si>
  <si>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</si>
  <si>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</si>
  <si>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</si>
  <si>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</si>
  <si>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</si>
  <si>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</si>
  <si>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</si>
  <si>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</si>
  <si>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</si>
  <si>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</si>
  <si>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</si>
  <si>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</si>
  <si>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</si>
  <si>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</si>
  <si>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</si>
  <si>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</si>
  <si>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</si>
  <si>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</si>
  <si>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</si>
  <si>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</si>
  <si>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</si>
  <si>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</si>
  <si>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</si>
  <si>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</si>
  <si>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</si>
  <si>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</si>
  <si>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</si>
  <si>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</si>
  <si>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</si>
  <si>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</si>
  <si>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</si>
  <si>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</si>
  <si>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</si>
  <si>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</si>
  <si>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</si>
  <si>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</si>
  <si>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</si>
  <si>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</si>
  <si>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</si>
  <si>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</si>
  <si>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</si>
  <si>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</si>
  <si>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</si>
  <si>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</si>
  <si>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</si>
  <si>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</si>
  <si>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</si>
  <si>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</si>
  <si>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</si>
  <si>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</si>
  <si>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</si>
  <si>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</si>
  <si>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</si>
  <si>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</si>
  <si>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</si>
  <si>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</si>
  <si>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</si>
  <si>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</si>
  <si>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</si>
  <si>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</si>
  <si>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</si>
  <si>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</si>
  <si>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</si>
  <si>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</si>
  <si>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</si>
  <si>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</si>
  <si>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</si>
  <si>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</si>
  <si>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</si>
  <si>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</si>
  <si>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</si>
  <si>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</si>
  <si>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</si>
  <si>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</si>
  <si>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</si>
  <si>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</si>
  <si>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</si>
  <si>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</si>
  <si>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</si>
  <si>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</si>
  <si>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</si>
  <si>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</si>
  <si>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</si>
  <si>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</si>
  <si>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</si>
  <si>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</si>
  <si>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</si>
  <si>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</si>
  <si>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</si>
  <si>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</si>
  <si>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</si>
  <si>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</si>
  <si>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</si>
  <si>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</si>
  <si>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</si>
  <si>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</si>
  <si>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</si>
  <si>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</si>
  <si>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</si>
  <si>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</si>
  <si>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</si>
  <si>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</si>
  <si>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</si>
  <si>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</si>
  <si>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</si>
  <si>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</si>
  <si>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</si>
  <si>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</si>
  <si>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</si>
  <si>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</si>
  <si>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</si>
  <si>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</si>
  <si>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</si>
  <si>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</si>
  <si>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</si>
  <si>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</si>
  <si>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</si>
  <si>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</si>
  <si>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</si>
  <si>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</si>
  <si>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</si>
  <si>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</si>
  <si>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</si>
  <si>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</si>
  <si>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</si>
  <si>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</si>
  <si>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</si>
  <si>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</si>
  <si>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</si>
  <si>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</si>
  <si>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</si>
  <si>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</si>
  <si>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</si>
  <si>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</si>
  <si>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</si>
  <si>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</si>
  <si>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</si>
  <si>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</si>
  <si>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</si>
  <si>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</si>
  <si>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</si>
  <si>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</si>
  <si>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</si>
  <si>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</si>
  <si>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</si>
  <si>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</si>
  <si>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</si>
  <si>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</si>
  <si>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</si>
  <si>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</si>
  <si>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</si>
  <si>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</si>
  <si>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</si>
  <si>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</si>
  <si>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</si>
  <si>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</si>
  <si>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</si>
  <si>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</si>
  <si>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</si>
  <si>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</si>
  <si>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</si>
  <si>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</si>
  <si>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</si>
  <si>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</si>
  <si>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</si>
  <si>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</si>
  <si>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</si>
  <si>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</si>
  <si>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</si>
  <si>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</si>
  <si>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</si>
  <si>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</si>
  <si>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</si>
  <si>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</si>
  <si>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</si>
  <si>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</si>
  <si>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</si>
  <si>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</si>
  <si>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</si>
  <si>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</si>
  <si>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</si>
  <si>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</si>
  <si>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</si>
  <si>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</si>
  <si>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</si>
  <si>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</si>
  <si>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</si>
  <si>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</si>
  <si>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</si>
  <si>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</si>
  <si>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</si>
  <si>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</si>
  <si>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</si>
  <si>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</si>
  <si>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</si>
  <si>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</si>
  <si>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</si>
  <si>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</si>
  <si>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</si>
  <si>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</si>
  <si>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</si>
  <si>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</si>
  <si>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</si>
  <si>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</si>
  <si>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</si>
  <si>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</si>
  <si>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</si>
  <si>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</si>
  <si>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</si>
  <si>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</si>
  <si>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</si>
  <si>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</si>
  <si>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</si>
  <si>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</si>
  <si>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</si>
  <si>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</si>
  <si>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</si>
  <si>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</si>
  <si>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</si>
  <si>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</si>
  <si>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</si>
  <si>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</si>
  <si>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</si>
  <si>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</si>
  <si>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</si>
  <si>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</si>
  <si>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</si>
  <si>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</si>
  <si>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</si>
  <si>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</si>
  <si>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</si>
  <si>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</si>
  <si>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</si>
  <si>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</si>
  <si>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</si>
  <si>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</si>
  <si>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</si>
  <si>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</si>
  <si>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</si>
  <si>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</si>
  <si>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</si>
  <si>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</si>
  <si>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</si>
  <si>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</si>
  <si>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</si>
  <si>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</si>
  <si>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</si>
  <si>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</si>
  <si>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</si>
  <si>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</si>
  <si>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</si>
  <si>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</si>
  <si>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</si>
  <si>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</si>
  <si>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</si>
  <si>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</si>
  <si>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</si>
  <si>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</si>
  <si>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</si>
  <si>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</si>
  <si>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</si>
  <si>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</si>
  <si>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</si>
  <si>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</si>
  <si>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</si>
  <si>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</si>
  <si>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</si>
  <si>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</si>
  <si>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</si>
  <si>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</si>
  <si>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</si>
  <si>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</si>
  <si>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</si>
  <si>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</si>
  <si>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</si>
  <si>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</si>
  <si>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</si>
  <si>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</si>
  <si>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</si>
  <si>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</si>
  <si>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</si>
  <si>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</si>
  <si>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</si>
  <si>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</si>
  <si>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</si>
  <si>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</si>
  <si>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</si>
  <si>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</si>
  <si>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</si>
  <si>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</si>
  <si>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</si>
  <si>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</si>
  <si>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</si>
  <si>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</si>
  <si>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</si>
  <si>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</si>
  <si>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</si>
  <si>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</si>
  <si>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</si>
  <si>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</si>
  <si>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</si>
  <si>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</si>
  <si>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</si>
  <si>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</si>
  <si>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</si>
  <si>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</si>
  <si>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</si>
  <si>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</si>
  <si>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</si>
  <si>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</si>
  <si>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</si>
  <si>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</si>
  <si>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</si>
  <si>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</si>
  <si>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</si>
  <si>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</si>
  <si>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</si>
  <si>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</si>
  <si>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</si>
  <si>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</si>
  <si>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</si>
  <si>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</si>
  <si>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</si>
  <si>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</si>
  <si>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</si>
  <si>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</si>
  <si>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</si>
  <si>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</si>
  <si>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</si>
  <si>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</si>
  <si>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</si>
  <si>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</si>
  <si>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</si>
  <si>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</si>
  <si>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</si>
  <si>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</si>
  <si>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</si>
  <si>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</si>
  <si>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</si>
  <si>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</si>
  <si>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</si>
  <si>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</si>
  <si>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</si>
  <si>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</si>
  <si>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</si>
  <si>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</si>
  <si>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</si>
  <si>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</si>
  <si>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</si>
  <si>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</si>
  <si>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</si>
  <si>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</si>
  <si>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</si>
  <si>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</si>
  <si>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</si>
  <si>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</si>
  <si>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</si>
  <si>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</si>
  <si>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</si>
  <si>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</si>
  <si>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</si>
  <si>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</si>
  <si>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</si>
  <si>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</si>
  <si>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</si>
  <si>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</si>
  <si>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</si>
  <si>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</si>
  <si>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</si>
  <si>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</si>
  <si>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</si>
  <si>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</si>
  <si>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</si>
  <si>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</si>
  <si>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</si>
  <si>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</si>
  <si>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</si>
  <si>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</si>
  <si>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</si>
  <si>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</si>
  <si>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</si>
  <si>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</si>
  <si>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</si>
  <si>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</si>
  <si>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</si>
  <si>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</si>
  <si>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</si>
  <si>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</si>
  <si>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</si>
  <si>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</si>
  <si>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</si>
  <si>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</si>
  <si>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</si>
  <si>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</si>
  <si>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</si>
  <si>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</si>
  <si>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</si>
  <si>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</si>
  <si>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</si>
  <si>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</si>
  <si>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</si>
  <si>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</si>
  <si>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</si>
  <si>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</si>
  <si>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</si>
  <si>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</si>
  <si>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</si>
  <si>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</si>
  <si>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</si>
  <si>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</si>
  <si>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</si>
  <si>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</si>
  <si>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</si>
  <si>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</si>
  <si>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</si>
  <si>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</si>
  <si>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</si>
  <si>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</si>
  <si>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</si>
  <si>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</si>
  <si>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</si>
  <si>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</si>
  <si>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</si>
  <si>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</si>
  <si>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</si>
  <si>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</si>
  <si>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</si>
  <si>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</si>
  <si>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</si>
  <si>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</si>
  <si>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</si>
  <si>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</si>
  <si>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</si>
  <si>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</si>
  <si>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</si>
  <si>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</si>
  <si>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</si>
  <si>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</si>
  <si>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</si>
  <si>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</si>
  <si>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</si>
  <si>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</si>
  <si>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</si>
  <si>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</si>
  <si>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</si>
  <si>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</si>
  <si>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</si>
  <si>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</si>
  <si>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</si>
  <si>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</si>
  <si>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</si>
  <si>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</si>
  <si>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</si>
  <si>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</si>
  <si>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</si>
  <si>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</si>
  <si>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</si>
  <si>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</si>
  <si>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</si>
  <si>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</si>
  <si>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</si>
  <si>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</si>
  <si>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</si>
  <si>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</si>
  <si>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</si>
  <si>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</si>
  <si>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</si>
  <si>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</si>
  <si>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</si>
  <si>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</si>
  <si>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</si>
  <si>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</si>
  <si>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</si>
  <si>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</si>
  <si>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</si>
  <si>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</si>
  <si>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</si>
  <si>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</si>
  <si>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</si>
  <si>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</si>
  <si>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</si>
  <si>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</si>
  <si>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</si>
  <si>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</si>
  <si>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</si>
  <si>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</si>
  <si>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</si>
  <si>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</si>
  <si>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</si>
  <si>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</si>
  <si>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</si>
  <si>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</si>
  <si>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</si>
  <si>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</si>
  <si>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</si>
  <si>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</si>
  <si>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</si>
  <si>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</si>
  <si>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</si>
  <si>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</si>
  <si>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</si>
  <si>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</si>
  <si>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</si>
  <si>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</si>
  <si>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</si>
  <si>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</si>
  <si>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</si>
  <si>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</si>
  <si>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</si>
  <si>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</si>
  <si>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</si>
  <si>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</si>
  <si>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</si>
  <si>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</si>
  <si>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</si>
  <si>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</si>
  <si>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</si>
  <si>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</si>
  <si>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</si>
  <si>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</si>
  <si>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</si>
  <si>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</si>
  <si>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</si>
  <si>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</si>
  <si>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</si>
  <si>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</si>
  <si>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</si>
  <si>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</si>
  <si>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</si>
  <si>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</si>
  <si>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</si>
  <si>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</si>
  <si>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</si>
  <si>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</si>
  <si>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</si>
  <si>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</si>
  <si>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</si>
  <si>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</si>
  <si>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</si>
  <si>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</si>
  <si>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</si>
  <si>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</si>
  <si>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</si>
  <si>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</si>
  <si>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</si>
  <si>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</si>
  <si>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</si>
  <si>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</si>
  <si>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</si>
  <si>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</si>
  <si>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</si>
  <si>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</si>
  <si>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</si>
  <si>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</si>
  <si>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</si>
  <si>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</si>
  <si>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</si>
  <si>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</si>
  <si>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</si>
  <si>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</si>
  <si>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</si>
  <si>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</si>
  <si>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</si>
  <si>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</si>
  <si>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</si>
  <si>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</si>
  <si>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</si>
  <si>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</si>
  <si>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</si>
  <si>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</si>
  <si>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</si>
  <si>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</si>
  <si>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</si>
  <si>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</si>
  <si>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</si>
  <si>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</si>
  <si>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</si>
  <si>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</si>
  <si>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</si>
  <si>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</si>
  <si>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</si>
  <si>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</si>
  <si>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</si>
  <si>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</si>
  <si>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</si>
  <si>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</si>
  <si>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</si>
  <si>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</si>
  <si>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</si>
  <si>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</si>
  <si>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</si>
  <si>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</si>
  <si>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</si>
  <si>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</si>
  <si>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</si>
  <si>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</si>
  <si>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</si>
  <si>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</si>
  <si>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</si>
  <si>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</si>
  <si>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</si>
  <si>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</si>
  <si>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</si>
  <si>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</si>
  <si>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</si>
  <si>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</si>
  <si>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</si>
  <si>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</si>
  <si>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</si>
  <si>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</si>
  <si>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</si>
  <si>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</si>
  <si>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</si>
  <si>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</si>
  <si>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</si>
  <si>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</si>
  <si>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</si>
  <si>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</si>
  <si>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</si>
  <si>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</si>
  <si>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</si>
  <si>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</si>
  <si>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</si>
  <si>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</si>
  <si>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</si>
  <si>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</si>
  <si>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</si>
  <si>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</si>
  <si>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</si>
  <si>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</si>
  <si>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</si>
  <si>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</si>
  <si>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</si>
  <si>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</si>
  <si>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</si>
  <si>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</si>
  <si>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</si>
  <si>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</si>
  <si>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</si>
  <si>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</si>
  <si>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</si>
  <si>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</si>
  <si>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</si>
  <si>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</si>
  <si>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</si>
  <si>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</si>
  <si>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</si>
  <si>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</si>
  <si>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</si>
  <si>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</si>
  <si>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</si>
  <si>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</si>
  <si>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</si>
  <si>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</si>
  <si>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</si>
  <si>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</si>
  <si>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</si>
  <si>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</si>
  <si>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</si>
  <si>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</si>
  <si>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</si>
  <si>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</si>
  <si>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</si>
  <si>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</si>
  <si>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</si>
  <si>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</si>
  <si>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</si>
  <si>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</si>
  <si>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</si>
  <si>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</si>
  <si>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</si>
  <si>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</si>
  <si>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</si>
  <si>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</si>
  <si>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</si>
  <si>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</si>
  <si>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</si>
  <si>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</si>
  <si>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</si>
  <si>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</si>
  <si>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</si>
  <si>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</si>
  <si>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</si>
  <si>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</si>
  <si>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</si>
  <si>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</si>
  <si>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</si>
  <si>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</si>
  <si>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</si>
  <si>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</si>
  <si>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</si>
  <si>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</si>
  <si>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</si>
  <si>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</si>
  <si>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</si>
  <si>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</si>
  <si>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</si>
  <si>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</si>
  <si>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</si>
  <si>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</si>
  <si>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</si>
  <si>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</si>
  <si>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</si>
  <si>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</si>
  <si>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</si>
  <si>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</si>
  <si>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</si>
  <si>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</si>
  <si>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</si>
  <si>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</si>
  <si>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</si>
  <si>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</si>
  <si>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</si>
  <si>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</si>
  <si>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</si>
  <si>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</si>
  <si>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</si>
  <si>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</si>
  <si>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</si>
  <si>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</si>
  <si>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</si>
  <si>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</si>
  <si>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</si>
  <si>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</si>
  <si>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</si>
  <si>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</si>
  <si>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</si>
  <si>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</si>
  <si>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</si>
  <si>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</si>
  <si>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</si>
  <si>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</si>
  <si>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</si>
  <si>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</si>
  <si>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</si>
  <si>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</si>
  <si>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</si>
  <si>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</si>
  <si>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</si>
  <si>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</si>
  <si>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</si>
  <si>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</si>
  <si>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</si>
  <si>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</si>
  <si>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</si>
  <si>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</si>
  <si>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</si>
  <si>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</si>
  <si>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</si>
  <si>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</si>
  <si>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</si>
  <si>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</si>
  <si>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</si>
  <si>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</si>
  <si>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</si>
  <si>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</si>
  <si>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</si>
  <si>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</si>
  <si>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</si>
  <si>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</si>
  <si>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</si>
  <si>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</si>
  <si>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</si>
  <si>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</si>
  <si>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</si>
  <si>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</si>
  <si>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</si>
  <si>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</si>
  <si>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</si>
  <si>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</si>
  <si>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</si>
  <si>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</si>
  <si>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</si>
  <si>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</si>
  <si>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</si>
  <si>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</si>
  <si>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</si>
  <si>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</si>
  <si>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</si>
  <si>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</si>
  <si>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</si>
  <si>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</si>
  <si>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</si>
  <si>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</si>
  <si>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</si>
  <si>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</si>
  <si>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</si>
  <si>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</si>
  <si>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</si>
  <si>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</si>
  <si>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</si>
  <si>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</si>
  <si>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</si>
  <si>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</si>
  <si>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</si>
  <si>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</si>
  <si>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</si>
  <si>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</si>
  <si>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</si>
  <si>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</si>
  <si>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</si>
  <si>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</si>
  <si>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</si>
  <si>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</si>
  <si>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</si>
  <si>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</si>
  <si>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</si>
  <si>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</si>
  <si>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</si>
  <si>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</si>
  <si>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</si>
  <si>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</si>
  <si>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</si>
  <si>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</si>
  <si>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</si>
  <si>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</si>
  <si>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</si>
  <si>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</si>
  <si>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</si>
  <si>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</si>
  <si>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</si>
  <si>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</si>
  <si>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</si>
  <si>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</si>
  <si>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</si>
  <si>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</si>
  <si>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</si>
  <si>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</si>
  <si>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</si>
  <si>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</si>
  <si>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</si>
  <si>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</si>
  <si>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</si>
  <si>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</si>
  <si>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</si>
  <si>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</si>
  <si>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</si>
  <si>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</si>
  <si>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</si>
  <si>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</si>
  <si>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</si>
  <si>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</si>
  <si>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</si>
  <si>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</si>
  <si>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</si>
  <si>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</si>
  <si>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</si>
  <si>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</si>
  <si>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</si>
  <si>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</si>
  <si>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</si>
  <si>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</si>
  <si>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</si>
  <si>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</si>
  <si>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</si>
  <si>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</si>
  <si>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</si>
  <si>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</si>
  <si>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</si>
  <si>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</si>
  <si>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</si>
  <si>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</si>
  <si>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</si>
  <si>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</si>
  <si>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</si>
  <si>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</si>
  <si>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</si>
  <si>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</si>
  <si>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</si>
  <si>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</si>
  <si>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</si>
  <si>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</si>
  <si>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</si>
  <si>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</si>
  <si>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</si>
  <si>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</si>
  <si>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</si>
  <si>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</si>
  <si>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</si>
  <si>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</si>
  <si>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</si>
  <si>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</si>
  <si>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</si>
  <si>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</si>
  <si>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</si>
  <si>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</si>
  <si>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</si>
  <si>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</si>
  <si>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</si>
  <si>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</si>
  <si>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</si>
  <si>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</si>
  <si>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</si>
  <si>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</si>
  <si>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</si>
  <si>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</si>
  <si>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</si>
  <si>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</si>
  <si>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</si>
  <si>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</si>
  <si>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</si>
  <si>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</si>
  <si>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</si>
  <si>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</si>
  <si>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</si>
  <si>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</si>
  <si>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</si>
  <si>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</si>
  <si>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</si>
  <si>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</si>
  <si>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</si>
  <si>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</si>
  <si>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</si>
  <si>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</si>
  <si>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</si>
  <si>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</si>
  <si>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</si>
  <si>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</si>
  <si>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</si>
  <si>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</si>
  <si>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</si>
  <si>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</si>
  <si>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</si>
  <si>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</si>
  <si>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</si>
  <si>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</si>
  <si>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</si>
  <si>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</si>
  <si>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</si>
  <si>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</si>
  <si>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</si>
  <si>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</si>
  <si>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</si>
  <si>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</si>
  <si>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</si>
  <si>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</si>
  <si>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</si>
  <si>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</si>
  <si>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</si>
  <si>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</si>
  <si>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</si>
  <si>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</si>
  <si>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</si>
  <si>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</si>
  <si>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</si>
  <si>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</si>
  <si>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</si>
  <si>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</si>
  <si>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</si>
  <si>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</si>
  <si>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</si>
  <si>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</si>
  <si>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</si>
  <si>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</si>
  <si>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</si>
  <si>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</si>
  <si>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</si>
  <si>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</si>
  <si>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</si>
  <si>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</si>
  <si>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</si>
  <si>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</si>
  <si>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</si>
  <si>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</si>
  <si>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</si>
  <si>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</si>
  <si>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</si>
  <si>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</si>
  <si>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</si>
  <si>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</si>
  <si>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</si>
  <si>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</si>
  <si>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</si>
  <si>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</si>
  <si>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</si>
  <si>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</si>
  <si>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</si>
  <si>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</si>
  <si>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</si>
  <si>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</si>
  <si>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</si>
  <si>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</si>
  <si>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</si>
  <si>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</si>
  <si>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</si>
  <si>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</si>
  <si>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</si>
  <si>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</si>
  <si>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</si>
  <si>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</si>
  <si>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</si>
  <si>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</si>
  <si>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</si>
  <si>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</si>
  <si>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</si>
  <si>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</si>
  <si>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</si>
  <si>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</si>
  <si>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</si>
  <si>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</si>
  <si>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</si>
  <si>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</si>
  <si>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</si>
  <si>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</si>
  <si>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</si>
  <si>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</si>
  <si>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</si>
  <si>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</si>
  <si>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</si>
  <si>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</si>
  <si>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</si>
  <si>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</si>
  <si>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</si>
  <si>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</si>
  <si>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</si>
  <si>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</si>
  <si>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</si>
  <si>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</si>
  <si>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</si>
  <si>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</si>
  <si>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</si>
  <si>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</si>
  <si>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</si>
  <si>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</si>
  <si>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</si>
  <si>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</si>
  <si>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</si>
  <si>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</si>
  <si>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</si>
  <si>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</si>
  <si>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</si>
  <si>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</si>
  <si>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</si>
  <si>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</si>
  <si>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</si>
  <si>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</si>
  <si>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</si>
  <si>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</si>
  <si>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</si>
  <si>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</si>
  <si>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</si>
  <si>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</si>
  <si>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</si>
  <si>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</si>
  <si>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</si>
  <si>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</si>
  <si>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</si>
  <si>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</si>
  <si>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</si>
  <si>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</si>
  <si>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</si>
  <si>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</si>
  <si>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</si>
  <si>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</si>
  <si>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</si>
  <si>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</si>
  <si>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</si>
  <si>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</si>
  <si>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</si>
  <si>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</si>
  <si>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</si>
  <si>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</si>
  <si>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</si>
  <si>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</si>
  <si>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</si>
  <si>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</si>
  <si>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</si>
  <si>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</si>
  <si>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</si>
  <si>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</si>
  <si>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</si>
  <si>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</si>
  <si>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</si>
  <si>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</si>
  <si>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</si>
  <si>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</si>
  <si>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</si>
  <si>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</si>
  <si>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</si>
  <si>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</si>
  <si>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</si>
  <si>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</si>
  <si>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</si>
  <si>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</si>
  <si>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</si>
  <si>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</si>
  <si>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</si>
  <si>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</si>
  <si>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</si>
  <si>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</si>
  <si>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</si>
  <si>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</si>
  <si>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</si>
  <si>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</si>
  <si>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</si>
  <si>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</si>
  <si>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</si>
  <si>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</si>
  <si>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</si>
  <si>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</si>
  <si>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</si>
  <si>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</si>
  <si>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</si>
  <si>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</si>
  <si>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</si>
  <si>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</si>
  <si>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</si>
  <si>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</si>
  <si>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</si>
  <si>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</si>
  <si>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</si>
  <si>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</si>
  <si>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</si>
  <si>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</si>
  <si>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</si>
  <si>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</si>
  <si>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</si>
  <si>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</si>
  <si>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</si>
  <si>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</si>
  <si>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</si>
  <si>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</si>
  <si>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</si>
  <si>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</si>
  <si>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</si>
  <si>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</si>
  <si>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</si>
  <si>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</si>
  <si>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</si>
  <si>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</si>
  <si>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</si>
  <si>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</si>
  <si>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</si>
  <si>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</si>
  <si>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</si>
  <si>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</si>
  <si>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</si>
  <si>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</si>
  <si>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</si>
  <si>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</si>
  <si>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</si>
  <si>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</si>
  <si>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</si>
  <si>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</si>
  <si>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</si>
  <si>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</si>
  <si>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</si>
  <si>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</si>
  <si>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</si>
  <si>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</si>
  <si>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</si>
  <si>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</si>
  <si>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</si>
  <si>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</si>
  <si>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</si>
  <si>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</si>
  <si>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</si>
  <si>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</si>
  <si>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</si>
  <si>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</si>
  <si>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</si>
  <si>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</si>
  <si>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</si>
  <si>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</si>
  <si>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</si>
  <si>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</si>
  <si>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</si>
  <si>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</si>
  <si>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</si>
  <si>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</si>
  <si>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</si>
  <si>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</si>
  <si>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</si>
  <si>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</si>
  <si>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</si>
  <si>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</si>
  <si>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</si>
  <si>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</si>
  <si>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</si>
  <si>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</si>
  <si>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</si>
  <si>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</si>
  <si>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</si>
  <si>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</si>
  <si>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</si>
  <si>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</si>
  <si>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</si>
  <si>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</si>
  <si>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</si>
  <si>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</si>
  <si>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</si>
  <si>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</si>
  <si>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</si>
  <si>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</si>
  <si>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</si>
  <si>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</si>
  <si>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</si>
  <si>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</si>
  <si>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</si>
  <si>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</si>
  <si>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</si>
  <si>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</si>
  <si>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</si>
  <si>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</si>
  <si>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</si>
  <si>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</si>
  <si>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</si>
  <si>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</si>
  <si>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</si>
  <si>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</si>
  <si>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</si>
  <si>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</si>
  <si>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</si>
  <si>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</si>
  <si>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</si>
  <si>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</si>
  <si>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</si>
  <si>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</si>
  <si>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</si>
  <si>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</si>
  <si>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</si>
  <si>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</si>
  <si>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</si>
  <si>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</si>
  <si>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</si>
  <si>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</si>
  <si>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</si>
  <si>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</si>
  <si>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</si>
  <si>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</si>
  <si>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</si>
  <si>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</si>
  <si>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</si>
  <si>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</si>
  <si>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</si>
  <si>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</si>
  <si>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</si>
  <si>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</si>
  <si>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</si>
  <si>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</si>
  <si>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</si>
  <si>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</si>
  <si>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</si>
  <si>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</si>
  <si>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</si>
  <si>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</si>
  <si>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</si>
  <si>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</si>
  <si>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</si>
  <si>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</si>
  <si>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</si>
  <si>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</si>
  <si>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</si>
  <si>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</si>
  <si>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</si>
  <si>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</si>
  <si>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</si>
  <si>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</si>
  <si>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</si>
  <si>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</si>
  <si>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</si>
  <si>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</si>
  <si>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</si>
  <si>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</si>
  <si>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</si>
  <si>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</si>
  <si>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</si>
  <si>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</si>
  <si>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</si>
  <si>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</si>
  <si>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</si>
  <si>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</si>
  <si>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</si>
  <si>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</si>
  <si>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</si>
  <si>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</si>
  <si>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</si>
  <si>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</si>
  <si>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</si>
  <si>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</si>
  <si>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</si>
  <si>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</si>
  <si>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</si>
  <si>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</si>
  <si>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</si>
  <si>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</si>
  <si>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</si>
  <si>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</si>
  <si>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</si>
  <si>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</si>
  <si>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</si>
  <si>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</si>
  <si>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</si>
  <si>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</si>
  <si>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</si>
  <si>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</si>
  <si>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</si>
  <si>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</si>
  <si>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</si>
  <si>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</si>
  <si>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</si>
  <si>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</si>
  <si>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</si>
  <si>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</si>
  <si>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</si>
  <si>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</si>
  <si>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</si>
  <si>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</si>
  <si>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</si>
  <si>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</si>
  <si>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</si>
  <si>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</si>
  <si>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</si>
  <si>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</si>
  <si>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</si>
  <si>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</si>
  <si>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</si>
  <si>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</si>
  <si>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</si>
  <si>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</si>
  <si>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</si>
  <si>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</si>
  <si>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</si>
  <si>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</si>
  <si>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</si>
  <si>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</si>
  <si>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</si>
  <si>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</si>
  <si>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</si>
  <si>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</si>
  <si>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</si>
  <si>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</si>
  <si>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</si>
  <si>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</si>
  <si>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</si>
  <si>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</si>
  <si>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</si>
  <si>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</si>
  <si>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</si>
  <si>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</si>
  <si>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</si>
  <si>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</si>
  <si>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</si>
  <si>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</si>
  <si>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</si>
  <si>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</si>
  <si>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</si>
  <si>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</si>
  <si>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</si>
  <si>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</si>
  <si>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</si>
  <si>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</si>
  <si>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</si>
  <si>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</si>
  <si>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</si>
  <si>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</si>
  <si>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</si>
  <si>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</si>
  <si>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</si>
  <si>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</si>
  <si>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</si>
  <si>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</si>
  <si>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</si>
  <si>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</si>
  <si>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</si>
  <si>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</si>
  <si>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</si>
  <si>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</si>
  <si>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</si>
  <si>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</si>
  <si>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</si>
  <si>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</si>
  <si>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</si>
  <si>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</si>
  <si>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</si>
  <si>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</si>
  <si>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</si>
  <si>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</si>
  <si>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</si>
  <si>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</si>
  <si>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</si>
  <si>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</si>
  <si>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</si>
  <si>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</si>
  <si>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</si>
  <si>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</si>
  <si>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</si>
  <si>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</si>
  <si>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</si>
  <si>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</si>
  <si>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</si>
  <si>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</si>
  <si>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</si>
  <si>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</si>
  <si>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</si>
  <si>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</si>
  <si>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</si>
  <si>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</si>
  <si>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</si>
  <si>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</si>
  <si>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</si>
  <si>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</si>
  <si>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</si>
  <si>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</si>
  <si>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</si>
  <si>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</si>
  <si>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</si>
  <si>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</si>
  <si>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</si>
  <si>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</si>
  <si>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</si>
  <si>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</si>
  <si>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</si>
  <si>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</si>
  <si>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</si>
  <si>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</si>
  <si>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</si>
  <si>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</si>
  <si>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</si>
  <si>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</si>
  <si>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</si>
  <si>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</si>
  <si>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</si>
  <si>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</si>
  <si>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</si>
  <si>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</si>
  <si>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</si>
  <si>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</si>
  <si>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</si>
  <si>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</si>
  <si>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</si>
  <si>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</si>
  <si>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</si>
  <si>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</si>
  <si>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</si>
  <si>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</si>
  <si>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</si>
  <si>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</si>
  <si>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</si>
  <si>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</si>
  <si>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</si>
  <si>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</si>
  <si>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</si>
  <si>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</si>
  <si>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</si>
  <si>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</si>
  <si>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</si>
  <si>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</si>
  <si>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</si>
  <si>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</si>
  <si>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</si>
  <si>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</si>
  <si>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</si>
  <si>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</si>
  <si>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</si>
  <si>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</si>
  <si>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</si>
  <si>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</si>
  <si>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</si>
  <si>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</si>
  <si>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</si>
  <si>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</si>
  <si>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</si>
  <si>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</si>
  <si>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</si>
  <si>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</si>
  <si>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</si>
  <si>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</si>
  <si>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</si>
  <si>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</si>
  <si>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</si>
  <si>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</si>
  <si>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</si>
  <si>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</si>
  <si>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</si>
  <si>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</si>
  <si>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</si>
  <si>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</si>
  <si>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</si>
  <si>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</si>
  <si>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</si>
  <si>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</si>
  <si>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</si>
  <si>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</si>
  <si>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</si>
  <si>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</si>
  <si>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</si>
  <si>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</si>
  <si>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</si>
  <si>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</si>
  <si>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</si>
  <si>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</si>
  <si>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</si>
  <si>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</si>
  <si>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</si>
  <si>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</si>
  <si>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</si>
  <si>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</si>
  <si>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</si>
  <si>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</si>
  <si>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</si>
  <si>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</si>
  <si>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</si>
  <si>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</si>
  <si>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</si>
  <si>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</si>
  <si>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</si>
  <si>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</si>
  <si>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</si>
  <si>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</si>
  <si>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</si>
  <si>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</si>
  <si>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</si>
  <si>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</si>
  <si>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</si>
  <si>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</si>
  <si>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</si>
  <si>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</si>
  <si>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</si>
  <si>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</si>
  <si>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</si>
  <si>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</si>
  <si>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</si>
  <si>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</si>
  <si>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</si>
  <si>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</si>
  <si>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</si>
  <si>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</si>
  <si>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</si>
  <si>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</si>
  <si>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</si>
  <si>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</si>
  <si>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</si>
  <si>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</si>
  <si>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</si>
  <si>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</si>
  <si>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</si>
  <si>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</si>
  <si>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</si>
  <si>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</si>
  <si>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</si>
  <si>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</si>
  <si>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</si>
  <si>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</si>
  <si>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</si>
  <si>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</si>
  <si>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</si>
  <si>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</si>
  <si>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</si>
  <si>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</si>
  <si>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</si>
  <si>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</si>
  <si>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</si>
  <si>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</si>
  <si>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</si>
  <si>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</si>
  <si>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</si>
  <si>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</si>
  <si>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</si>
  <si>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</si>
  <si>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</si>
  <si>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</si>
  <si>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</si>
  <si>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</si>
  <si>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</si>
  <si>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</si>
  <si>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</si>
  <si>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</si>
  <si>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</si>
  <si>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</si>
  <si>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</si>
  <si>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</si>
  <si>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</si>
  <si>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</si>
  <si>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</si>
  <si>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</si>
  <si>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</si>
  <si>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</si>
  <si>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</si>
  <si>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</si>
  <si>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</si>
  <si>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</si>
  <si>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</si>
  <si>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</si>
  <si>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</si>
  <si>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</si>
  <si>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</si>
  <si>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</si>
  <si>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</si>
  <si>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</si>
  <si>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</si>
  <si>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</si>
  <si>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</si>
  <si>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</si>
  <si>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</si>
  <si>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</si>
  <si>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</si>
  <si>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</si>
  <si>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</si>
  <si>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</si>
  <si>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</si>
  <si>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</si>
  <si>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</si>
  <si>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</si>
  <si>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</si>
  <si>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</si>
  <si>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</si>
  <si>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</si>
  <si>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</si>
  <si>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</si>
  <si>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</si>
  <si>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</si>
  <si>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</si>
  <si>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</si>
  <si>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</si>
  <si>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</si>
  <si>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</si>
  <si>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</si>
  <si>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</si>
  <si>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</si>
  <si>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</si>
  <si>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</si>
  <si>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</si>
  <si>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</si>
  <si>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</si>
  <si>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</si>
  <si>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</si>
  <si>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</si>
  <si>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</si>
  <si>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</si>
  <si>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</si>
  <si>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</si>
  <si>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</si>
  <si>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</si>
  <si>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</si>
  <si>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</si>
  <si>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</si>
  <si>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</si>
  <si>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</si>
  <si>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</si>
  <si>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</si>
  <si>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</si>
  <si>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</si>
  <si>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</si>
  <si>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</si>
  <si>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</si>
  <si>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</si>
  <si>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</si>
  <si>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</si>
  <si>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</si>
  <si>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</si>
  <si>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</si>
  <si>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</si>
  <si>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</si>
  <si>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</si>
  <si>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</si>
  <si>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</si>
  <si>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</si>
  <si>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</si>
  <si>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</si>
  <si>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</si>
  <si>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</si>
  <si>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</si>
  <si>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</si>
  <si>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</si>
  <si>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</si>
  <si>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</si>
  <si>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</si>
  <si>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</si>
  <si>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</si>
  <si>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</si>
  <si>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</si>
  <si>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</si>
  <si>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</si>
  <si>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</si>
  <si>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</si>
  <si>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</si>
  <si>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</si>
  <si>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</si>
  <si>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</si>
  <si>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</si>
  <si>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</si>
  <si>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</si>
  <si>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</si>
  <si>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</si>
  <si>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</si>
  <si>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</si>
  <si>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</si>
  <si>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</si>
  <si>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</si>
  <si>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</si>
  <si>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</si>
  <si>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</si>
  <si>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</si>
  <si>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</si>
  <si>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</si>
  <si>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</si>
  <si>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</si>
  <si>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</si>
  <si>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</si>
  <si>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</si>
  <si>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</si>
  <si>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</si>
  <si>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</si>
  <si>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</si>
  <si>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</si>
  <si>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</si>
  <si>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</si>
  <si>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</si>
  <si>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</si>
  <si>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</si>
  <si>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</si>
  <si>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</si>
  <si>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</si>
  <si>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</si>
  <si>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</si>
  <si>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</si>
  <si>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</si>
  <si>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</si>
  <si>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</si>
  <si>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</si>
  <si>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</si>
  <si>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</si>
  <si>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</si>
  <si>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</si>
  <si>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</si>
  <si>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</si>
  <si>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</si>
  <si>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</si>
  <si>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</si>
  <si>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</si>
  <si>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</si>
  <si>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</si>
  <si>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</si>
  <si>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</si>
  <si>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</si>
  <si>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</si>
  <si>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</si>
  <si>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</si>
  <si>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</si>
  <si>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</si>
  <si>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</si>
  <si>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</si>
  <si>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</si>
  <si>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</si>
  <si>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</si>
  <si>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</si>
  <si>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</si>
  <si>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</si>
  <si>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</si>
  <si>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</si>
  <si>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</si>
  <si>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</si>
  <si>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</si>
  <si>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</si>
  <si>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</si>
  <si>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</si>
  <si>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</si>
  <si>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</si>
  <si>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</si>
  <si>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</si>
  <si>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</si>
  <si>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</si>
  <si>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</si>
  <si>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</si>
  <si>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</si>
  <si>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</si>
  <si>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</si>
  <si>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</si>
  <si>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</si>
  <si>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</si>
  <si>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</si>
  <si>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</si>
  <si>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</si>
  <si>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</si>
  <si>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</si>
  <si>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</si>
  <si>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</si>
  <si>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</si>
  <si>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</si>
  <si>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</si>
  <si>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</si>
  <si>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</si>
  <si>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</si>
  <si>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</si>
  <si>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</si>
  <si>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</si>
  <si>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</si>
  <si>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</si>
  <si>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</si>
  <si>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</si>
  <si>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</si>
  <si>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</si>
  <si>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</si>
  <si>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</si>
  <si>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</si>
  <si>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</si>
  <si>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</si>
  <si>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</si>
  <si>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</si>
  <si>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</si>
  <si>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</si>
  <si>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</si>
  <si>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</si>
  <si>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</si>
  <si>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</si>
  <si>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</si>
  <si>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</si>
  <si>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</si>
  <si>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</si>
  <si>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</si>
  <si>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</si>
  <si>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</si>
  <si>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</si>
  <si>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</si>
  <si>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</si>
  <si>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</si>
  <si>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</si>
  <si>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</si>
  <si>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</si>
  <si>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</si>
  <si>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</si>
  <si>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</si>
  <si>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</si>
  <si>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</si>
  <si>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</si>
  <si>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</si>
  <si>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</si>
  <si>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</si>
  <si>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</si>
  <si>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</si>
  <si>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</si>
  <si>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</si>
  <si>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</si>
  <si>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</si>
  <si>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</si>
  <si>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</si>
  <si>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</si>
  <si>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</si>
  <si>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</si>
  <si>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</si>
  <si>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</si>
  <si>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</si>
  <si>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</si>
  <si>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</si>
  <si>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</si>
  <si>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</si>
  <si>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</si>
  <si>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</si>
  <si>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</si>
  <si>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</si>
  <si>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</si>
  <si>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</si>
  <si>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</si>
  <si>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</si>
  <si>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</si>
  <si>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</si>
  <si>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</si>
  <si>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</si>
  <si>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</si>
  <si>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</si>
  <si>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</si>
  <si>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</si>
  <si>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</si>
  <si>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</si>
  <si>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</si>
  <si>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</si>
  <si>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</si>
  <si>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</si>
  <si>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</si>
  <si>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</si>
  <si>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</si>
  <si>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</si>
  <si>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</si>
  <si>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</si>
  <si>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</si>
  <si>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</si>
  <si>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</si>
  <si>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</si>
  <si>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</si>
  <si>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</si>
  <si>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</si>
  <si>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</si>
  <si>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</si>
  <si>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</si>
  <si>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</si>
  <si>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</si>
  <si>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</si>
  <si>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</si>
  <si>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</si>
  <si>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</si>
  <si>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</si>
  <si>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</si>
  <si>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</si>
  <si>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</si>
  <si>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</si>
  <si>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</si>
  <si>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</si>
  <si>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</si>
  <si>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</si>
  <si>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</si>
  <si>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</si>
  <si>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</si>
  <si>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</si>
  <si>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</si>
  <si>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</si>
  <si>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</si>
  <si>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</si>
  <si>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</si>
  <si>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</si>
  <si>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</si>
  <si>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</si>
  <si>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</si>
  <si>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</si>
  <si>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</si>
  <si>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</si>
  <si>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</si>
  <si>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</si>
  <si>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</si>
  <si>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</si>
  <si>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</si>
  <si>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</si>
  <si>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</si>
  <si>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</si>
  <si>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</si>
  <si>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</si>
  <si>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</si>
  <si>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</si>
  <si>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</si>
  <si>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</si>
  <si>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</si>
  <si>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</si>
  <si>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</si>
  <si>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</si>
  <si>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</si>
  <si>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</si>
  <si>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</si>
  <si>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</si>
  <si>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</si>
  <si>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</si>
  <si>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</si>
  <si>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</si>
  <si>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</si>
  <si>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</si>
  <si>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</si>
  <si>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</si>
  <si>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</si>
  <si>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</si>
  <si>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</si>
  <si>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</si>
  <si>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</si>
  <si>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</si>
  <si>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</si>
  <si>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</si>
  <si>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</si>
  <si>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</si>
  <si>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</si>
  <si>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</si>
  <si>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</si>
  <si>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</si>
  <si>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</si>
  <si>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</si>
  <si>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</si>
  <si>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</si>
  <si>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</si>
  <si>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</si>
  <si>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</si>
  <si>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</si>
  <si>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</si>
  <si>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</si>
  <si>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</si>
  <si>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</si>
  <si>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</si>
  <si>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</si>
  <si>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</si>
  <si>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</si>
  <si>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</si>
  <si>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</si>
  <si>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</si>
  <si>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</si>
  <si>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</si>
  <si>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</si>
  <si>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</si>
  <si>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</si>
  <si>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</si>
  <si>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</si>
  <si>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</si>
  <si>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</si>
  <si>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</si>
  <si>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</si>
  <si>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</si>
  <si>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</si>
  <si>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</si>
  <si>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</si>
  <si>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</si>
  <si>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</si>
  <si>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</si>
  <si>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</si>
  <si>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</si>
  <si>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</si>
  <si>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</si>
  <si>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</si>
  <si>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</si>
  <si>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</si>
  <si>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</si>
  <si>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</si>
  <si>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</si>
  <si>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</si>
  <si>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</si>
  <si>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</si>
  <si>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</si>
  <si>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</si>
  <si>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</si>
  <si>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</si>
  <si>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</si>
  <si>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</si>
  <si>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</si>
  <si>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</si>
  <si>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</si>
  <si>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</si>
  <si>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</si>
  <si>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</si>
  <si>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</si>
  <si>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</si>
  <si>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</si>
  <si>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</si>
  <si>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</si>
  <si>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</si>
  <si>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</si>
  <si>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</si>
  <si>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</si>
  <si>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</si>
  <si>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</si>
  <si>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</si>
  <si>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</si>
  <si>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</si>
  <si>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</si>
  <si>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</si>
  <si>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</si>
  <si>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</si>
  <si>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</si>
  <si>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</si>
  <si>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</si>
  <si>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</si>
  <si>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</si>
  <si>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</si>
  <si>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</si>
  <si>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</si>
  <si>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</si>
  <si>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</si>
  <si>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</si>
  <si>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</si>
  <si>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</si>
  <si>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</si>
  <si>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</si>
  <si>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</si>
  <si>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</si>
  <si>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</si>
  <si>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</si>
  <si>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</si>
  <si>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</si>
  <si>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</si>
  <si>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</si>
  <si>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</si>
  <si>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</si>
  <si>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</si>
  <si>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</si>
  <si>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</si>
  <si>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</si>
  <si>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</si>
  <si>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</si>
  <si>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</si>
  <si>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</si>
  <si>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</si>
  <si>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</si>
  <si>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</si>
  <si>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</si>
  <si>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</si>
  <si>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</si>
  <si>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</si>
  <si>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</si>
  <si>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</si>
  <si>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</si>
  <si>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</si>
  <si>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</si>
  <si>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</si>
  <si>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</si>
  <si>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</si>
  <si>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</si>
  <si>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</si>
  <si>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</si>
  <si>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</si>
  <si>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</si>
  <si>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</si>
  <si>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</si>
  <si>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</si>
  <si>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</si>
  <si>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</si>
  <si>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</si>
  <si>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</si>
  <si>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</si>
  <si>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</si>
  <si>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</si>
  <si>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</si>
  <si>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</si>
  <si>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</si>
  <si>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</si>
  <si>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</si>
  <si>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</si>
  <si>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</si>
  <si>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</si>
  <si>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</si>
  <si>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</si>
  <si>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</si>
  <si>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</si>
  <si>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</si>
  <si>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</si>
  <si>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</si>
  <si>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</si>
  <si>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</si>
  <si>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</si>
  <si>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</si>
  <si>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</si>
  <si>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</si>
  <si>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</si>
  <si>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</si>
  <si>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</si>
  <si>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</si>
  <si>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</si>
  <si>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</si>
  <si>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</si>
  <si>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</si>
  <si>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</si>
  <si>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</si>
  <si>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</si>
  <si>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</si>
  <si>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</si>
  <si>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</si>
  <si>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</si>
  <si>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</si>
  <si>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</si>
  <si>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</si>
  <si>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</si>
  <si>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</si>
  <si>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</si>
  <si>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</si>
  <si>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</si>
  <si>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</si>
  <si>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</si>
  <si>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</si>
  <si>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</si>
  <si>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</si>
  <si>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</si>
  <si>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</si>
  <si>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</si>
  <si>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</si>
  <si>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</si>
  <si>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</si>
  <si>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</si>
  <si>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</si>
  <si>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</si>
  <si>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</si>
  <si>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</si>
  <si>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</si>
  <si>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</si>
  <si>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</si>
  <si>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</si>
  <si>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</si>
  <si>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</si>
  <si>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</si>
  <si>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</si>
  <si>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</si>
  <si>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</si>
  <si>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</si>
  <si>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</si>
  <si>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</si>
  <si>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</si>
  <si>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</si>
  <si>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</si>
  <si>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</si>
  <si>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</si>
  <si>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</si>
  <si>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</si>
  <si>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</si>
  <si>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</si>
  <si>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</si>
  <si>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</si>
  <si>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</si>
  <si>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</si>
  <si>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</si>
  <si>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</si>
  <si>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</si>
  <si>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</si>
  <si>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</si>
  <si>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</si>
  <si>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</si>
  <si>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</si>
  <si>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</si>
  <si>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</si>
  <si>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</si>
  <si>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</si>
  <si>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</si>
  <si>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</si>
  <si>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</si>
  <si>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</si>
  <si>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</si>
  <si>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</si>
  <si>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</si>
  <si>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</si>
  <si>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</si>
  <si>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</si>
  <si>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</si>
  <si>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</si>
  <si>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</si>
  <si>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</si>
  <si>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</si>
  <si>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</si>
  <si>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</si>
  <si>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</si>
  <si>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</si>
  <si>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</si>
  <si>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</si>
  <si>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</si>
  <si>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</si>
  <si>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</si>
  <si>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</si>
  <si>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</si>
  <si>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</si>
  <si>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</si>
  <si>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</si>
  <si>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</si>
  <si>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</si>
  <si>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</si>
  <si>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</si>
  <si>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</si>
  <si>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</si>
  <si>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</si>
  <si>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</si>
  <si>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</si>
  <si>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</si>
  <si>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</si>
  <si>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</si>
  <si>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</si>
  <si>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</si>
  <si>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</si>
  <si>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</si>
  <si>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</si>
  <si>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</si>
  <si>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</si>
  <si>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</si>
  <si>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</si>
  <si>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</si>
  <si>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</si>
  <si>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</si>
  <si>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</si>
  <si>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</si>
  <si>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</si>
  <si>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</si>
  <si>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</si>
  <si>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</si>
  <si>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</si>
  <si>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</si>
  <si>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</si>
  <si>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</si>
  <si>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</si>
  <si>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</si>
  <si>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</si>
  <si>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</si>
  <si>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</si>
  <si>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</si>
  <si>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</si>
  <si>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</si>
  <si>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</si>
  <si>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</si>
  <si>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</si>
  <si>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</si>
  <si>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</si>
  <si>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</si>
  <si>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</si>
  <si>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</si>
  <si>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</si>
  <si>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</si>
  <si>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</si>
  <si>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</si>
  <si>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</si>
  <si>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</si>
  <si>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</si>
  <si>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</si>
  <si>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</si>
  <si>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</si>
  <si>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</si>
  <si>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</si>
  <si>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</si>
  <si>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</si>
  <si>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</si>
  <si>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</si>
  <si>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</si>
  <si>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</si>
  <si>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</si>
  <si>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</si>
  <si>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</si>
  <si>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</si>
  <si>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</si>
  <si>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</si>
  <si>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</si>
  <si>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</si>
  <si>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</si>
  <si>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</si>
  <si>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</si>
  <si>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</si>
  <si>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</si>
  <si>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</si>
  <si>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</si>
  <si>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</si>
  <si>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</si>
  <si>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</si>
  <si>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</si>
  <si>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</si>
  <si>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</si>
  <si>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</si>
  <si>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</si>
  <si>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</si>
  <si>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</si>
  <si>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</si>
  <si>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</si>
  <si>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</si>
  <si>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</si>
  <si>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</si>
  <si>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</si>
  <si>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</si>
  <si>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</si>
  <si>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</si>
  <si>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</si>
  <si>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</si>
  <si>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</si>
  <si>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</si>
  <si>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</si>
  <si>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</si>
  <si>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</si>
  <si>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</si>
  <si>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</si>
  <si>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</si>
  <si>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</si>
  <si>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</si>
  <si>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</si>
  <si>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</si>
  <si>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</si>
  <si>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</si>
  <si>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</si>
  <si>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</si>
  <si>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</si>
  <si>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</si>
  <si>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</si>
  <si>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</si>
  <si>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</si>
  <si>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</si>
  <si>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</si>
  <si>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</si>
  <si>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</si>
  <si>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</si>
  <si>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</si>
  <si>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</si>
  <si>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</si>
  <si>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</si>
  <si>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</si>
  <si>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</si>
  <si>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</si>
  <si>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</si>
  <si>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</si>
  <si>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</si>
  <si>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</si>
  <si>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</si>
  <si>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</si>
  <si>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</si>
  <si>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</si>
  <si>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</si>
  <si>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</si>
  <si>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</si>
  <si>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</si>
  <si>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</si>
  <si>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</si>
  <si>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</si>
  <si>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</si>
  <si>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</si>
  <si>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</si>
  <si>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</si>
  <si>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</si>
  <si>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</si>
  <si>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</si>
  <si>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</si>
  <si>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</si>
  <si>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</si>
  <si>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</si>
  <si>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</si>
  <si>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</si>
  <si>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</si>
  <si>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</si>
  <si>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</si>
  <si>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</si>
  <si>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</si>
  <si>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</si>
  <si>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</si>
  <si>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</si>
  <si>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</si>
  <si>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</si>
  <si>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</si>
  <si>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</si>
  <si>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</si>
  <si>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</si>
  <si>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</si>
  <si>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</si>
  <si>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</si>
  <si>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</si>
  <si>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</si>
  <si>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</si>
  <si>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</si>
  <si>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</si>
  <si>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</si>
  <si>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</si>
  <si>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</si>
  <si>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</si>
  <si>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</si>
  <si>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</si>
  <si>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</si>
  <si>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</si>
  <si>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</si>
  <si>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</si>
  <si>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</si>
  <si>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</si>
  <si>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</si>
  <si>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</si>
  <si>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</si>
  <si>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</si>
  <si>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</si>
  <si>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</si>
  <si>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</si>
  <si>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</si>
  <si>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</si>
  <si>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</si>
  <si>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</si>
  <si>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</si>
  <si>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</si>
  <si>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</si>
  <si>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</si>
  <si>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</si>
  <si>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</si>
  <si>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</si>
  <si>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</si>
  <si>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</si>
  <si>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</si>
  <si>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</si>
  <si>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</si>
  <si>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</si>
  <si>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</si>
  <si>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</si>
  <si>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</si>
  <si>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</si>
  <si>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</si>
  <si>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</si>
  <si>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</si>
  <si>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</si>
  <si>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</si>
  <si>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</si>
  <si>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</si>
  <si>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</si>
  <si>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</si>
  <si>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</si>
  <si>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</si>
  <si>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</si>
  <si>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</si>
  <si>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</si>
  <si>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</si>
  <si>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</si>
  <si>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</si>
  <si>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</si>
  <si>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</si>
  <si>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</si>
  <si>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</si>
  <si>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</si>
  <si>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</si>
  <si>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</si>
  <si>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</si>
  <si>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</si>
  <si>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</si>
  <si>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</si>
  <si>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</si>
  <si>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</si>
  <si>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</si>
  <si>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</si>
  <si>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</si>
  <si>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</si>
  <si>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</si>
  <si>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</si>
  <si>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</si>
  <si>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</si>
  <si>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</si>
  <si>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</si>
  <si>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</si>
  <si>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</si>
  <si>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</si>
  <si>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</si>
  <si>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</si>
  <si>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</si>
  <si>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</si>
  <si>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</si>
  <si>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</si>
  <si>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</si>
  <si>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</si>
  <si>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</si>
  <si>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</si>
  <si>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</si>
  <si>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</si>
  <si>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</si>
  <si>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</si>
  <si>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</si>
  <si>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</si>
  <si>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</si>
  <si>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</si>
  <si>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</si>
  <si>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</si>
  <si>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</si>
  <si>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</si>
  <si>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</si>
  <si>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</si>
  <si>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</si>
  <si>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</si>
  <si>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</si>
  <si>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</si>
  <si>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</si>
  <si>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</si>
  <si>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</si>
  <si>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</si>
  <si>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</si>
  <si>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</si>
  <si>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</si>
  <si>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</si>
  <si>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</si>
  <si>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</si>
  <si>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</si>
  <si>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</si>
  <si>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</si>
  <si>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</si>
  <si>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</si>
  <si>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</si>
  <si>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</si>
  <si>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</si>
  <si>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</si>
  <si>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</si>
  <si>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</si>
  <si>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</si>
  <si>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</si>
  <si>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</si>
  <si>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</si>
  <si>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</si>
  <si>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</si>
  <si>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</si>
  <si>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</si>
  <si>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</si>
  <si>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</si>
  <si>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</si>
  <si>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</si>
  <si>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</si>
  <si>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</si>
  <si>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</si>
  <si>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</si>
  <si>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</si>
  <si>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</si>
  <si>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</si>
  <si>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</si>
  <si>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</si>
  <si>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</si>
  <si>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</si>
  <si>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</si>
  <si>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</si>
  <si>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</si>
  <si>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</si>
  <si>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</si>
  <si>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</si>
  <si>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</si>
  <si>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</si>
  <si>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</si>
  <si>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</si>
  <si>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</si>
  <si>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</si>
  <si>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</si>
  <si>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</si>
  <si>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</si>
  <si>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</si>
  <si>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</si>
  <si>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</si>
  <si>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</si>
  <si>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</si>
  <si>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</si>
  <si>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</si>
  <si>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</si>
  <si>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</si>
  <si>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</si>
  <si>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</si>
  <si>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</si>
  <si>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</si>
  <si>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</si>
  <si>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</si>
  <si>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</si>
  <si>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</si>
  <si>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</si>
  <si>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</si>
  <si>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</si>
  <si>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</si>
  <si>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</si>
  <si>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</si>
  <si>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</si>
  <si>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</si>
  <si>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</si>
  <si>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</si>
  <si>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</si>
  <si>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</si>
  <si>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</si>
  <si>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</si>
  <si>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</si>
  <si>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</si>
  <si>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</si>
  <si>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</si>
  <si>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</si>
  <si>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</si>
  <si>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</si>
  <si>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</si>
  <si>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</si>
  <si>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</si>
  <si>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</si>
  <si>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</si>
  <si>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</si>
  <si>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</si>
  <si>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</si>
  <si>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</si>
  <si>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</si>
  <si>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</si>
  <si>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</si>
  <si>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</si>
  <si>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</si>
  <si>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</si>
  <si>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</si>
  <si>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</si>
  <si>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</si>
  <si>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</si>
  <si>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</si>
  <si>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</si>
  <si>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</si>
  <si>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</si>
  <si>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</si>
  <si>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</si>
  <si>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</si>
  <si>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</si>
  <si>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</si>
  <si>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</si>
  <si>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</si>
  <si>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</si>
  <si>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</si>
  <si>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</si>
  <si>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</si>
  <si>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</si>
  <si>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</si>
  <si>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</si>
  <si>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</si>
  <si>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</si>
  <si>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</si>
  <si>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</si>
  <si>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</si>
  <si>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</si>
  <si>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</si>
  <si>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</si>
  <si>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</si>
  <si>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</si>
  <si>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</si>
  <si>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</si>
  <si>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</si>
  <si>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</si>
  <si>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</si>
  <si>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</si>
  <si>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</si>
  <si>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</si>
  <si>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</si>
  <si>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</si>
  <si>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</si>
  <si>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</si>
  <si>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</si>
  <si>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</si>
  <si>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</si>
  <si>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</si>
  <si>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</si>
  <si>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</si>
  <si>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</si>
  <si>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</si>
  <si>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</si>
  <si>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</si>
  <si>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</si>
  <si>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</si>
  <si>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</si>
  <si>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</si>
  <si>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</si>
  <si>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</si>
  <si>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</si>
  <si>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</si>
  <si>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</si>
  <si>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</si>
  <si>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</si>
  <si>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</si>
  <si>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</si>
  <si>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</si>
  <si>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</si>
  <si>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</si>
  <si>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</si>
  <si>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</si>
  <si>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</si>
  <si>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</si>
  <si>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</si>
  <si>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</si>
  <si>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</si>
  <si>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</si>
  <si>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</si>
  <si>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</si>
  <si>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</si>
  <si>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</si>
  <si>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</si>
  <si>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</si>
  <si>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</si>
  <si>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</si>
  <si>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</si>
  <si>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</si>
  <si>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</si>
  <si>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</si>
  <si>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</si>
  <si>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</si>
  <si>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</si>
  <si>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</si>
  <si>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</si>
  <si>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</si>
  <si>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</si>
  <si>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</si>
  <si>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</si>
  <si>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</si>
  <si>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</si>
  <si>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</si>
  <si>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</si>
  <si>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</si>
  <si>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</si>
  <si>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</si>
  <si>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</si>
  <si>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</si>
  <si>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</si>
  <si>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</si>
  <si>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</si>
  <si>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</si>
  <si>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</si>
  <si>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</si>
  <si>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</si>
  <si>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</si>
  <si>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</si>
  <si>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</si>
  <si>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</si>
  <si>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</si>
  <si>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</si>
  <si>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</si>
  <si>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</si>
  <si>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</si>
  <si>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</si>
  <si>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</si>
  <si>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</si>
  <si>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</si>
  <si>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</si>
  <si>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</si>
  <si>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</si>
  <si>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</si>
  <si>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</si>
  <si>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</si>
  <si>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</si>
  <si>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</si>
  <si>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</si>
  <si>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</si>
  <si>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</si>
  <si>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</si>
  <si>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</si>
  <si>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</si>
  <si>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</si>
  <si>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</si>
  <si>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</si>
  <si>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</si>
  <si>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</si>
  <si>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</si>
  <si>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</si>
  <si>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</si>
  <si>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</si>
  <si>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</si>
  <si>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</si>
  <si>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</si>
  <si>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</si>
  <si>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</si>
  <si>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</si>
  <si>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</si>
  <si>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</si>
  <si>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</si>
  <si>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</si>
  <si>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</si>
  <si>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</si>
  <si>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</si>
  <si>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</si>
  <si>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</si>
  <si>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</si>
  <si>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</si>
  <si>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</si>
  <si>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</si>
  <si>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</si>
  <si>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</si>
  <si>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</si>
  <si>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</si>
  <si>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</si>
  <si>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</si>
  <si>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</si>
  <si>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</si>
  <si>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</si>
  <si>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</si>
  <si>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</si>
  <si>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</si>
  <si>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</si>
  <si>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</si>
  <si>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</si>
  <si>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</si>
  <si>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</si>
  <si>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</si>
  <si>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</si>
  <si>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</si>
  <si>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</si>
  <si>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</si>
  <si>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</si>
  <si>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</si>
  <si>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</si>
  <si>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</si>
  <si>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</si>
  <si>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</si>
  <si>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</si>
  <si>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</si>
  <si>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</si>
  <si>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</si>
  <si>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</si>
  <si>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</si>
  <si>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</si>
  <si>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</si>
  <si>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</si>
  <si>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</si>
  <si>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</si>
  <si>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</si>
  <si>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</si>
  <si>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</si>
  <si>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</si>
  <si>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</si>
  <si>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</si>
  <si>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</si>
  <si>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</si>
  <si>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</si>
  <si>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</si>
  <si>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</si>
  <si>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</si>
  <si>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</si>
  <si>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</si>
  <si>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</si>
  <si>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</si>
  <si>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</si>
  <si>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</si>
  <si>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</si>
  <si>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</si>
  <si>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</si>
  <si>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</si>
  <si>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</si>
  <si>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</si>
  <si>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</si>
  <si>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</si>
  <si>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</si>
  <si>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</si>
  <si>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</si>
  <si>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</si>
  <si>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</si>
  <si>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</si>
  <si>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</si>
  <si>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</si>
  <si>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</si>
  <si>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</si>
  <si>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</si>
  <si>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</si>
  <si>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</si>
  <si>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</si>
  <si>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</si>
  <si>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</si>
  <si>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</si>
  <si>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</si>
  <si>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</si>
  <si>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</si>
  <si>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</si>
  <si>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</si>
  <si>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</si>
  <si>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</si>
  <si>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</si>
  <si>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</si>
  <si>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</si>
  <si>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</si>
  <si>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</si>
  <si>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</si>
  <si>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</si>
  <si>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</si>
  <si>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</si>
  <si>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</si>
  <si>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</si>
  <si>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</si>
  <si>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</si>
  <si>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</si>
  <si>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</si>
  <si>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</si>
  <si>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</si>
  <si>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</si>
  <si>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</si>
  <si>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</si>
  <si>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</si>
  <si>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</si>
  <si>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</si>
  <si>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</si>
  <si>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</si>
  <si>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</si>
  <si>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</si>
  <si>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</si>
  <si>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</si>
  <si>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</si>
  <si>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</si>
  <si>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</si>
  <si>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</si>
  <si>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</si>
  <si>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</si>
  <si>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</si>
  <si>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</si>
  <si>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</si>
  <si>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</si>
  <si>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</si>
  <si>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</si>
  <si>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</si>
  <si>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</si>
  <si>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</si>
  <si>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</si>
  <si>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</si>
  <si>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</si>
  <si>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</si>
  <si>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</si>
  <si>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</si>
  <si>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</si>
  <si>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</si>
  <si>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</si>
  <si>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</si>
  <si>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</si>
  <si>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</si>
  <si>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</si>
  <si>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</si>
  <si>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</si>
  <si>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</si>
  <si>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</si>
  <si>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</si>
  <si>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</si>
  <si>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</si>
  <si>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</si>
  <si>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</si>
  <si>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</si>
  <si>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</si>
  <si>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</si>
  <si>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</si>
  <si>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</si>
  <si>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</si>
  <si>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</si>
  <si>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</si>
  <si>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</si>
  <si>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</si>
  <si>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</si>
  <si>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</si>
  <si>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</si>
  <si>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</si>
  <si>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</si>
  <si>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</si>
  <si>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</si>
  <si>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</si>
  <si>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</si>
  <si>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</si>
  <si>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</si>
  <si>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</si>
  <si>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</si>
  <si>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</si>
  <si>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</si>
  <si>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</si>
  <si>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</si>
  <si>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</si>
  <si>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</si>
  <si>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</si>
  <si>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</si>
  <si>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</si>
  <si>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</si>
  <si>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</si>
  <si>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</si>
  <si>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</si>
  <si>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</si>
  <si>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</si>
  <si>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</si>
  <si>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</si>
  <si>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</si>
  <si>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</si>
  <si>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</si>
  <si>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</si>
  <si>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</si>
  <si>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</si>
  <si>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</si>
  <si>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</si>
  <si>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</si>
  <si>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</si>
  <si>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</si>
  <si>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</si>
  <si>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</si>
  <si>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</si>
  <si>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</si>
  <si>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</si>
  <si>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</si>
  <si>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</si>
  <si>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</si>
  <si>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</si>
  <si>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</si>
  <si>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</si>
  <si>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</si>
  <si>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</si>
  <si>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</si>
  <si>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</si>
  <si>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</si>
  <si>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</si>
  <si>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</si>
  <si>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</si>
  <si>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</si>
  <si>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</si>
  <si>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</si>
  <si>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</si>
  <si>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</si>
  <si>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</si>
  <si>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</si>
  <si>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</si>
  <si>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</si>
  <si>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</si>
  <si>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</si>
  <si>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</si>
  <si>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</si>
  <si>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</si>
  <si>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</si>
  <si>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</si>
  <si>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</si>
  <si>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</si>
  <si>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</si>
  <si>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</si>
  <si>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</si>
  <si>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</si>
  <si>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</si>
  <si>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</si>
  <si>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</si>
  <si>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</si>
  <si>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</si>
  <si>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</si>
  <si>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</si>
  <si>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</si>
  <si>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</si>
  <si>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</si>
  <si>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</si>
  <si>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</si>
  <si>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</si>
  <si>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</si>
  <si>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</si>
  <si>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</si>
  <si>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</si>
  <si>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</si>
  <si>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</si>
  <si>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</si>
  <si>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</si>
  <si>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</si>
  <si>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</si>
  <si>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</si>
  <si>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</si>
  <si>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</si>
  <si>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</si>
  <si>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</si>
  <si>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</si>
  <si>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</si>
  <si>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</si>
  <si>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</si>
  <si>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</si>
  <si>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</si>
  <si>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</si>
  <si>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</si>
  <si>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</si>
  <si>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</si>
  <si>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</si>
  <si>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</si>
  <si>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</si>
  <si>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</si>
  <si>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</si>
  <si>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</si>
  <si>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</si>
  <si>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</si>
  <si>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</si>
  <si>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</si>
  <si>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</si>
  <si>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</si>
  <si>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</si>
  <si>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</si>
  <si>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</si>
  <si>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</si>
  <si>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</si>
  <si>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</si>
  <si>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</si>
  <si>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</si>
  <si>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</si>
  <si>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</si>
  <si>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</si>
  <si>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</si>
  <si>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</si>
  <si>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</si>
  <si>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</si>
  <si>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</si>
  <si>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</si>
  <si>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</si>
  <si>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</si>
  <si>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</si>
  <si>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</si>
  <si>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</si>
  <si>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</si>
  <si>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</si>
  <si>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</si>
  <si>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</si>
  <si>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</si>
  <si>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</si>
  <si>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</si>
  <si>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</si>
  <si>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</si>
  <si>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</si>
  <si>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</si>
  <si>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</si>
  <si>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</si>
  <si>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</si>
  <si>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</si>
  <si>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</si>
  <si>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</si>
  <si>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</si>
  <si>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</si>
  <si>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</si>
  <si>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</si>
  <si>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</si>
  <si>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</si>
  <si>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</si>
  <si>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</si>
  <si>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</si>
  <si>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</si>
  <si>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</si>
  <si>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</si>
  <si>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</si>
  <si>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</si>
  <si>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</si>
  <si>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</si>
  <si>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</si>
  <si>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</si>
  <si>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</si>
  <si>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</si>
  <si>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</si>
  <si>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</si>
  <si>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</si>
  <si>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</si>
  <si>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</si>
  <si>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</si>
  <si>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</si>
  <si>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</si>
  <si>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</si>
  <si>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</si>
  <si>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</si>
  <si>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</si>
  <si>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</si>
  <si>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</si>
  <si>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</si>
  <si>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</si>
  <si>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</si>
  <si>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</si>
  <si>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</si>
  <si>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</si>
  <si>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</si>
  <si>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</si>
  <si>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</si>
  <si>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</si>
  <si>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</si>
  <si>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</si>
  <si>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</si>
  <si>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</si>
  <si>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</si>
  <si>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</si>
  <si>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</si>
  <si>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</si>
  <si>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</si>
  <si>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</si>
  <si>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</si>
  <si>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</si>
  <si>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</si>
  <si>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</si>
  <si>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</si>
  <si>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</si>
  <si>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</si>
  <si>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</si>
  <si>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</si>
  <si>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</si>
  <si>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</si>
  <si>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</si>
  <si>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</si>
  <si>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</si>
  <si>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</si>
  <si>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</si>
  <si>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</si>
  <si>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</si>
  <si>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</si>
  <si>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</si>
  <si>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</si>
  <si>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</si>
  <si>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</si>
  <si>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</si>
  <si>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</si>
  <si>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</si>
  <si>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</si>
  <si>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</si>
  <si>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</si>
  <si>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</si>
  <si>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</si>
  <si>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</si>
  <si>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</si>
  <si>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</si>
  <si>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</si>
  <si>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</si>
  <si>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</si>
  <si>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</si>
  <si>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</si>
  <si>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</si>
  <si>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</si>
  <si>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</si>
  <si>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</si>
  <si>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</si>
  <si>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</si>
  <si>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</si>
  <si>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</si>
  <si>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</si>
  <si>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</si>
  <si>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</si>
  <si>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</si>
  <si>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</si>
  <si>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</si>
  <si>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</si>
  <si>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</si>
  <si>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</si>
  <si>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</si>
  <si>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</si>
  <si>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</si>
  <si>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</si>
  <si>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</si>
  <si>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</si>
  <si>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</si>
  <si>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</si>
  <si>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</si>
  <si>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</si>
  <si>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</si>
  <si>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</si>
  <si>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</si>
  <si>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</si>
  <si>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</si>
  <si>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</si>
  <si>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</si>
  <si>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</si>
  <si>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</si>
  <si>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</si>
  <si>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</si>
  <si>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</si>
  <si>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</si>
  <si>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</si>
  <si>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</si>
  <si>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</si>
  <si>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</si>
  <si>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</si>
  <si>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</si>
  <si>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</si>
  <si>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</si>
  <si>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</si>
  <si>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</si>
  <si>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</si>
  <si>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</si>
  <si>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</si>
  <si>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</si>
  <si>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</si>
  <si>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</si>
  <si>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</si>
  <si>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</si>
  <si>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</si>
  <si>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</si>
  <si>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</si>
  <si>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</si>
  <si>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</si>
  <si>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</si>
  <si>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</si>
  <si>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</si>
  <si>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</si>
  <si>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</si>
  <si>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</si>
  <si>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</si>
  <si>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</si>
  <si>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</si>
  <si>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</si>
  <si>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</si>
  <si>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</si>
  <si>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</si>
  <si>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</si>
  <si>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</si>
  <si>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</si>
  <si>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</si>
  <si>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</si>
  <si>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</si>
  <si>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</si>
  <si>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</si>
  <si>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</si>
  <si>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</si>
  <si>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</si>
  <si>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</si>
  <si>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</si>
  <si>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</si>
  <si>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</si>
  <si>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</si>
  <si>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</si>
  <si>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</si>
  <si>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</si>
  <si>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</si>
  <si>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</si>
  <si>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</si>
  <si>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</si>
  <si>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</si>
  <si>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</si>
  <si>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</si>
  <si>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</si>
  <si>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</si>
  <si>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</si>
  <si>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</si>
  <si>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</si>
  <si>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</si>
  <si>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</si>
  <si>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</si>
  <si>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</si>
  <si>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</si>
  <si>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</si>
  <si>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</si>
  <si>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</si>
  <si>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</si>
  <si>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</si>
  <si>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</si>
  <si>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</si>
  <si>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</si>
  <si>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</si>
  <si>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</si>
  <si>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</si>
  <si>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</si>
  <si>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</si>
  <si>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</si>
  <si>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</si>
  <si>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</si>
  <si>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</si>
  <si>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</si>
  <si>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</si>
  <si>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</si>
  <si>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</si>
  <si>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</si>
  <si>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</si>
  <si>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</si>
  <si>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</si>
  <si>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</si>
  <si>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</si>
  <si>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</si>
  <si>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</si>
  <si>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</si>
  <si>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</si>
  <si>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</si>
  <si>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</si>
  <si>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</si>
  <si>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</si>
  <si>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</si>
  <si>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</si>
  <si>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</si>
  <si>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</si>
  <si>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</si>
  <si>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</si>
  <si>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</si>
  <si>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</si>
  <si>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</si>
  <si>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</si>
  <si>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</si>
  <si>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</si>
  <si>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</si>
  <si>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</si>
  <si>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</si>
  <si>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</si>
  <si>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</si>
  <si>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</si>
  <si>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</si>
  <si>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</si>
  <si>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</si>
  <si>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</si>
  <si>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</si>
  <si>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</si>
  <si>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</si>
  <si>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</si>
  <si>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</si>
  <si>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</si>
  <si>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</si>
  <si>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</si>
  <si>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</si>
  <si>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</si>
  <si>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</si>
  <si>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</si>
  <si>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</si>
  <si>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</si>
  <si>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</si>
  <si>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</si>
  <si>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</si>
  <si>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</si>
  <si>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</si>
  <si>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</si>
  <si>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</si>
  <si>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</si>
  <si>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</si>
  <si>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</si>
  <si>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</si>
  <si>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</si>
  <si>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</si>
  <si>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</si>
  <si>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</si>
  <si>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</si>
  <si>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</si>
  <si>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</si>
  <si>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</si>
  <si>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</si>
  <si>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</si>
  <si>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</si>
  <si>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</si>
  <si>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</si>
  <si>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</si>
  <si>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</si>
  <si>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</si>
  <si>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</si>
  <si>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</si>
  <si>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</si>
  <si>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</si>
  <si>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</si>
  <si>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</si>
  <si>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</si>
  <si>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</si>
  <si>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</si>
  <si>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</si>
  <si>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</si>
  <si>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</si>
  <si>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</si>
  <si>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</si>
  <si>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</si>
  <si>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</si>
  <si>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</si>
  <si>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</si>
  <si>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</si>
  <si>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</si>
  <si>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</si>
  <si>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</si>
  <si>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</si>
  <si>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</si>
  <si>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</si>
  <si>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</si>
  <si>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</si>
  <si>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</si>
  <si>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</si>
  <si>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</si>
  <si>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</si>
  <si>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</si>
  <si>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</si>
  <si>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</si>
  <si>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</si>
  <si>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</si>
  <si>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</si>
  <si>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</si>
  <si>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</si>
  <si>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</si>
  <si>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</si>
  <si>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</si>
  <si>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</si>
  <si>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</si>
  <si>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</si>
  <si>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</si>
  <si>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</si>
  <si>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</si>
  <si>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</si>
  <si>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</si>
  <si>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</si>
  <si>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</si>
  <si>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</si>
  <si>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</si>
  <si>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</si>
  <si>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</si>
  <si>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</si>
  <si>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</si>
  <si>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</si>
  <si>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</si>
  <si>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</si>
  <si>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</si>
  <si>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</si>
  <si>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</si>
  <si>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</si>
  <si>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</si>
  <si>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</si>
  <si>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</si>
  <si>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</si>
  <si>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</si>
  <si>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</si>
  <si>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</si>
  <si>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</si>
  <si>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</si>
  <si>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</si>
  <si>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</si>
  <si>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</si>
  <si>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</si>
  <si>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</si>
  <si>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</si>
  <si>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</si>
  <si>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</si>
  <si>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</si>
  <si>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</si>
  <si>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</si>
  <si>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</si>
  <si>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</si>
  <si>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</si>
  <si>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</si>
  <si>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</si>
  <si>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</si>
  <si>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</si>
  <si>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</si>
  <si>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</si>
  <si>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</si>
  <si>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</si>
  <si>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</si>
  <si>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</si>
  <si>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</si>
  <si>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</si>
  <si>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</si>
  <si>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</si>
  <si>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</si>
  <si>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</si>
  <si>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</si>
  <si>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</si>
  <si>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</si>
  <si>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</si>
  <si>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</si>
  <si>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</si>
  <si>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</si>
  <si>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</si>
  <si>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</si>
  <si>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</si>
  <si>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</si>
  <si>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</si>
  <si>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</si>
  <si>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</si>
  <si>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</si>
  <si>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</si>
  <si>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</si>
  <si>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</si>
  <si>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</si>
  <si>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</si>
  <si>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</si>
  <si>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</si>
  <si>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</si>
  <si>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</si>
  <si>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</si>
  <si>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</si>
  <si>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</si>
  <si>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</si>
  <si>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</si>
  <si>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</si>
  <si>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</si>
  <si>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</si>
  <si>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</si>
  <si>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</si>
  <si>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</si>
  <si>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</si>
  <si>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</si>
  <si>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</si>
  <si>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</si>
  <si>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</si>
  <si>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</si>
  <si>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</si>
  <si>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</si>
  <si>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</si>
  <si>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</si>
  <si>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</si>
  <si>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</si>
  <si>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</si>
  <si>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</si>
  <si>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</si>
  <si>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</si>
  <si>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</si>
  <si>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</si>
  <si>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</si>
  <si>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</si>
  <si>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</si>
  <si>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</si>
  <si>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</si>
  <si>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</si>
  <si>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</si>
  <si>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</si>
  <si>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</si>
  <si>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</si>
  <si>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</si>
  <si>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</si>
  <si>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</si>
  <si>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</si>
  <si>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</si>
  <si>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</si>
  <si>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</si>
  <si>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</si>
  <si>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</si>
  <si>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</si>
  <si>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</si>
  <si>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</si>
  <si>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</si>
  <si>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</si>
  <si>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</si>
  <si>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</si>
  <si>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</si>
  <si>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</si>
  <si>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</si>
  <si>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</si>
  <si>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</si>
  <si>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</si>
  <si>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</si>
  <si>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</si>
  <si>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</si>
  <si>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</si>
  <si>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</si>
  <si>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</si>
  <si>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</si>
  <si>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</si>
  <si>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</si>
  <si>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</si>
  <si>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</si>
  <si>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</si>
  <si>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</si>
  <si>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</si>
  <si>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</si>
  <si>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</si>
  <si>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</si>
  <si>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</si>
  <si>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</si>
  <si>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</si>
  <si>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</si>
  <si>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</si>
  <si>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</si>
  <si>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</si>
  <si>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</si>
  <si>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</si>
  <si>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</si>
  <si>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</si>
  <si>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</si>
  <si>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</si>
  <si>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</si>
  <si>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</si>
  <si>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</si>
  <si>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</si>
  <si>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</si>
  <si>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</si>
  <si>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</si>
  <si>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</si>
  <si>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</si>
  <si>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</si>
  <si>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</si>
  <si>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</si>
  <si>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</si>
  <si>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</si>
  <si>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</si>
  <si>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</si>
  <si>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</si>
  <si>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</si>
  <si>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</si>
  <si>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</si>
  <si>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</si>
  <si>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</si>
  <si>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</si>
  <si>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</si>
  <si>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</si>
  <si>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</si>
  <si>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</si>
  <si>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</si>
  <si>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</si>
  <si>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</si>
  <si>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</si>
  <si>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</si>
  <si>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</si>
  <si>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</si>
  <si>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</si>
  <si>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</si>
  <si>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</si>
  <si>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</si>
  <si>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</si>
  <si>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</si>
  <si>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</si>
  <si>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</si>
  <si>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</si>
  <si>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</si>
  <si>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</si>
  <si>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</si>
  <si>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</si>
  <si>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</si>
  <si>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</si>
  <si>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</si>
  <si>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</si>
  <si>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</si>
  <si>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</si>
  <si>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</si>
  <si>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</si>
  <si>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</si>
  <si>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</si>
  <si>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</si>
  <si>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</si>
  <si>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</si>
  <si>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</si>
  <si>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</si>
  <si>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</si>
  <si>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</si>
  <si>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</si>
  <si>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</si>
  <si>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</si>
  <si>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</si>
  <si>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</si>
  <si>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</si>
  <si>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</si>
  <si>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</si>
  <si>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</si>
  <si>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</si>
  <si>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</si>
  <si>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</si>
  <si>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</si>
  <si>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</si>
  <si>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</si>
  <si>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</si>
  <si>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</si>
  <si>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</si>
  <si>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</si>
  <si>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</si>
  <si>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</si>
  <si>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</si>
  <si>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</si>
  <si>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</si>
  <si>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</si>
  <si>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</si>
  <si>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</si>
  <si>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</si>
  <si>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</si>
  <si>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</si>
  <si>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</si>
  <si>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</si>
  <si>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</si>
  <si>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</si>
  <si>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</si>
  <si>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</si>
  <si>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</si>
  <si>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</si>
  <si>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</si>
  <si>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</si>
  <si>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</si>
  <si>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</si>
  <si>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</si>
  <si>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</si>
  <si>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</si>
  <si>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</si>
  <si>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</si>
  <si>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</si>
  <si>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</si>
  <si>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</si>
  <si>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</si>
  <si>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</si>
  <si>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</si>
  <si>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</si>
  <si>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</si>
  <si>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</si>
  <si>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</si>
  <si>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</si>
  <si>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</si>
  <si>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</si>
  <si>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</si>
  <si>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</si>
  <si>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</si>
  <si>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</si>
  <si>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</si>
  <si>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</si>
  <si>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</si>
  <si>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</si>
  <si>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</si>
  <si>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</si>
  <si>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</si>
  <si>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</si>
  <si>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</si>
  <si>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</si>
  <si>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</si>
  <si>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</si>
  <si>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</si>
  <si>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</si>
  <si>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</si>
  <si>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</si>
  <si>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</si>
  <si>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</si>
  <si>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</si>
  <si>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</si>
  <si>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</si>
  <si>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</si>
  <si>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</si>
  <si>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</si>
  <si>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</si>
  <si>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</si>
  <si>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</si>
  <si>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</si>
  <si>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</si>
  <si>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</si>
  <si>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</si>
  <si>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</si>
  <si>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</si>
  <si>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</si>
  <si>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</si>
  <si>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</si>
  <si>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</si>
  <si>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</si>
  <si>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</si>
  <si>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</si>
  <si>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</si>
  <si>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</si>
  <si>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</si>
  <si>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</si>
  <si>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</si>
  <si>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</si>
  <si>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</si>
  <si>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</si>
  <si>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</si>
  <si>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</si>
  <si>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</si>
  <si>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</si>
  <si>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</si>
  <si>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</si>
  <si>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</si>
  <si>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</si>
  <si>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</si>
  <si>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</si>
  <si>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</si>
  <si>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</si>
  <si>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</si>
  <si>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</si>
  <si>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</si>
  <si>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</si>
  <si>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</si>
  <si>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</si>
  <si>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</si>
  <si>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</si>
  <si>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</si>
  <si>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</si>
  <si>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</si>
  <si>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</si>
  <si>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</si>
  <si>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</si>
  <si>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</si>
  <si>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</si>
  <si>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</si>
  <si>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</si>
  <si>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</si>
  <si>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</si>
  <si>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</si>
  <si>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</si>
  <si>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</si>
  <si>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</si>
  <si>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</si>
  <si>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</si>
  <si>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</si>
  <si>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</si>
  <si>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</si>
  <si>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</si>
  <si>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</si>
  <si>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</si>
  <si>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</si>
  <si>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</si>
  <si>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</si>
  <si>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</si>
  <si>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</si>
  <si>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</si>
  <si>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</si>
  <si>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</si>
  <si>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</si>
  <si>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</si>
  <si>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</si>
  <si>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</si>
  <si>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</si>
  <si>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</si>
  <si>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</si>
  <si>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</si>
  <si>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</si>
  <si>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</si>
  <si>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</si>
  <si>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</si>
  <si>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</si>
  <si>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</si>
  <si>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</si>
  <si>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</si>
  <si>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</si>
  <si>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</si>
  <si>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</si>
  <si>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</si>
  <si>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</si>
  <si>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</si>
  <si>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</si>
  <si>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</si>
  <si>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</si>
  <si>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</si>
  <si>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</si>
  <si>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</si>
  <si>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</si>
  <si>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</si>
  <si>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</si>
  <si>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</si>
  <si>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</si>
  <si>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</si>
  <si>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</si>
  <si>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</si>
  <si>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</si>
  <si>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</si>
  <si>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</si>
  <si>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</si>
  <si>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</si>
  <si>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</si>
  <si>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</si>
  <si>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</si>
  <si>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</si>
  <si>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</si>
  <si>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</si>
  <si>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</si>
  <si>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</si>
  <si>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</si>
  <si>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</si>
  <si>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</si>
  <si>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</si>
  <si>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</si>
  <si>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</si>
  <si>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</si>
  <si>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</si>
  <si>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</si>
  <si>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</si>
  <si>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</si>
  <si>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</si>
  <si>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</si>
  <si>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</si>
  <si>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</si>
  <si>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</si>
  <si>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</si>
  <si>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</si>
  <si>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</si>
  <si>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</si>
  <si>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</si>
  <si>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</si>
  <si>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</si>
  <si>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</si>
  <si>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</si>
  <si>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</si>
  <si>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</si>
  <si>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</si>
  <si>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</si>
  <si>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</si>
  <si>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</si>
  <si>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</si>
  <si>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</si>
  <si>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</si>
  <si>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</si>
  <si>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</si>
  <si>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</si>
  <si>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</si>
  <si>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</si>
  <si>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</si>
  <si>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</si>
  <si>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</si>
  <si>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</si>
  <si>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</si>
  <si>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</si>
  <si>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</si>
  <si>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</si>
  <si>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</si>
  <si>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</si>
  <si>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</si>
  <si>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</si>
  <si>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</si>
  <si>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</si>
  <si>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</si>
  <si>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</si>
  <si>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</si>
  <si>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</si>
  <si>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</si>
  <si>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</si>
  <si>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</si>
  <si>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</si>
  <si>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</si>
  <si>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</si>
  <si>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</si>
  <si>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</si>
  <si>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</si>
  <si>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</si>
  <si>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</si>
  <si>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</si>
  <si>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</si>
  <si>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</si>
  <si>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</si>
  <si>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</si>
  <si>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</si>
  <si>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</si>
  <si>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</si>
  <si>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</si>
  <si>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</si>
  <si>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</si>
  <si>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</si>
  <si>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</si>
  <si>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</si>
  <si>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</si>
  <si>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</si>
  <si>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</si>
  <si>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</si>
  <si>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</si>
  <si>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</si>
  <si>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</si>
  <si>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</si>
  <si>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</si>
  <si>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</si>
  <si>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</si>
  <si>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</si>
  <si>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</si>
  <si>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</si>
  <si>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</si>
  <si>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</si>
  <si>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</si>
  <si>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</si>
  <si>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</si>
  <si>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</si>
  <si>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</si>
  <si>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</si>
  <si>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</si>
  <si>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</si>
  <si>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</si>
  <si>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</si>
  <si>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</si>
  <si>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</si>
  <si>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</si>
  <si>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</si>
  <si>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</si>
  <si>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</si>
  <si>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</si>
  <si>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</si>
  <si>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</si>
  <si>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</si>
  <si>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</si>
  <si>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</si>
  <si>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</si>
  <si>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</si>
  <si>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</si>
  <si>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</si>
  <si>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</si>
  <si>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</si>
  <si>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</si>
  <si>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</si>
  <si>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</si>
  <si>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</si>
  <si>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</si>
  <si>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</si>
  <si>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</si>
  <si>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</si>
  <si>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</si>
  <si>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</si>
  <si>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</si>
  <si>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</si>
  <si>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</si>
  <si>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</si>
  <si>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</si>
  <si>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</si>
  <si>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</si>
  <si>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</si>
  <si>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</si>
  <si>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</si>
  <si>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</si>
  <si>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</si>
  <si>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</si>
  <si>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</si>
  <si>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</si>
  <si>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</si>
  <si>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</si>
  <si>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</si>
  <si>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</si>
  <si>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</si>
  <si>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</si>
  <si>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</si>
  <si>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</si>
  <si>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</si>
  <si>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</si>
  <si>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</si>
  <si>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</si>
  <si>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</si>
  <si>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</si>
  <si>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</si>
  <si>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</si>
  <si>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</si>
  <si>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</si>
  <si>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</si>
  <si>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</si>
  <si>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</si>
  <si>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</si>
  <si>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</si>
  <si>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</si>
  <si>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</si>
  <si>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</si>
  <si>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</si>
  <si>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</si>
  <si>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</si>
  <si>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</si>
  <si>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</si>
  <si>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</si>
  <si>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</si>
  <si>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</si>
  <si>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</si>
  <si>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</si>
  <si>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</si>
  <si>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</si>
  <si>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</si>
  <si>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</si>
  <si>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</si>
  <si>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</si>
  <si>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</si>
  <si>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</si>
  <si>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</si>
  <si>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</si>
  <si>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</si>
  <si>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</si>
  <si>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</si>
  <si>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</si>
  <si>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</si>
  <si>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</si>
  <si>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</si>
  <si>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</si>
  <si>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</si>
  <si>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</si>
  <si>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</si>
  <si>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</si>
  <si>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</si>
  <si>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</si>
  <si>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</si>
  <si>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</si>
  <si>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</si>
  <si>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</si>
  <si>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</si>
  <si>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</si>
  <si>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</si>
  <si>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</si>
  <si>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</si>
  <si>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</si>
  <si>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</si>
  <si>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</si>
  <si>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</si>
  <si>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</si>
  <si>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</si>
  <si>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</si>
  <si>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</si>
  <si>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</si>
  <si>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</si>
  <si>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</si>
  <si>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</si>
  <si>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</si>
  <si>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</si>
  <si>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</si>
  <si>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</si>
  <si>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</si>
  <si>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</si>
  <si>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</si>
  <si>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</si>
  <si>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</si>
  <si>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</si>
  <si>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</si>
  <si>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</si>
  <si>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</si>
  <si>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</si>
  <si>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</si>
  <si>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</si>
  <si>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</si>
  <si>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</si>
  <si>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</si>
  <si>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</si>
  <si>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</si>
  <si>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</si>
  <si>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</si>
  <si>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</si>
  <si>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</si>
  <si>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</si>
  <si>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</si>
  <si>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</si>
  <si>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</si>
  <si>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</si>
  <si>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</si>
  <si>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</si>
  <si>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</si>
  <si>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</si>
  <si>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</si>
  <si>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</si>
  <si>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</si>
  <si>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</si>
  <si>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</si>
  <si>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</si>
  <si>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</si>
  <si>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</si>
  <si>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</si>
  <si>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</si>
  <si>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</si>
  <si>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</si>
  <si>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</si>
  <si>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</si>
  <si>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</si>
  <si>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</si>
  <si>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</si>
  <si>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</si>
  <si>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</si>
  <si>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</si>
  <si>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</si>
  <si>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</si>
  <si>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</si>
  <si>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</si>
  <si>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</si>
  <si>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</si>
  <si>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</si>
  <si>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</si>
  <si>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</si>
  <si>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</si>
  <si>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</si>
  <si>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</si>
  <si>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</si>
  <si>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</si>
  <si>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</si>
  <si>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</si>
  <si>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</si>
  <si>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</si>
  <si>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</si>
  <si>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</si>
  <si>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</si>
  <si>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</si>
  <si>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</si>
  <si>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</si>
  <si>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</si>
  <si>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</si>
  <si>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</si>
  <si>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</si>
  <si>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</si>
  <si>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</si>
  <si>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</si>
  <si>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</si>
  <si>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</si>
  <si>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</si>
  <si>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</si>
  <si>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</si>
  <si>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</si>
  <si>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</si>
  <si>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</si>
  <si>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</si>
  <si>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</si>
  <si>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</si>
  <si>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</si>
  <si>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</si>
  <si>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</si>
  <si>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</si>
  <si>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</si>
  <si>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</si>
  <si>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</si>
  <si>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</si>
  <si>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</si>
  <si>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</si>
  <si>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</si>
  <si>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</si>
  <si>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</si>
  <si>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</si>
  <si>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</si>
  <si>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</si>
  <si>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</si>
  <si>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</si>
  <si>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</si>
  <si>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</si>
  <si>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</si>
  <si>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</si>
  <si>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</si>
  <si>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</si>
  <si>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</si>
  <si>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</si>
  <si>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</si>
  <si>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</si>
  <si>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</si>
  <si>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</si>
  <si>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</si>
  <si>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</si>
  <si>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</si>
  <si>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</si>
  <si>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</si>
  <si>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</si>
  <si>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</si>
  <si>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</si>
  <si>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</si>
  <si>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</si>
  <si>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</si>
  <si>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</si>
  <si>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</si>
  <si>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</si>
  <si>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</si>
  <si>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</si>
  <si>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</si>
  <si>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</si>
  <si>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</si>
  <si>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</si>
  <si>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</si>
  <si>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</si>
  <si>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</si>
  <si>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</si>
  <si>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</si>
  <si>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</si>
  <si>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</si>
  <si>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</si>
  <si>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</si>
  <si>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</si>
  <si>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</si>
  <si>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</si>
  <si>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</si>
  <si>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</si>
  <si>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</si>
  <si>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</si>
  <si>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</si>
  <si>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</si>
  <si>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</si>
  <si>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</si>
  <si>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</si>
  <si>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</si>
  <si>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</si>
  <si>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</si>
  <si>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</si>
  <si>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</si>
  <si>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</si>
  <si>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</si>
  <si>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</si>
  <si>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</si>
  <si>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</si>
  <si>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</si>
  <si>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</si>
  <si>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</si>
  <si>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</si>
  <si>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</si>
  <si>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</si>
  <si>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</si>
  <si>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</si>
  <si>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</si>
  <si>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</si>
  <si>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</si>
  <si>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</si>
  <si>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</si>
  <si>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</si>
  <si>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</si>
  <si>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</si>
  <si>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</si>
  <si>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</si>
  <si>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</si>
  <si>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</si>
  <si>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</si>
  <si>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</si>
  <si>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</si>
  <si>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</si>
  <si>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</si>
  <si>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</si>
  <si>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</si>
  <si>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</si>
  <si>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</si>
  <si>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</si>
  <si>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</si>
  <si>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</si>
  <si>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</si>
  <si>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</si>
  <si>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</si>
  <si>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</si>
  <si>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</si>
  <si>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</si>
  <si>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</si>
  <si>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</si>
  <si>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</si>
  <si>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</si>
  <si>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</si>
  <si>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</si>
  <si>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</si>
  <si>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</si>
  <si>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</si>
  <si>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</si>
  <si>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</si>
  <si>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</si>
  <si>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</si>
  <si>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</si>
  <si>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</si>
  <si>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</si>
  <si>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</si>
  <si>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</si>
  <si>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</si>
  <si>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</si>
  <si>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</si>
  <si>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</si>
  <si>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</si>
  <si>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</si>
  <si>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</si>
  <si>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</si>
  <si>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</si>
  <si>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</si>
  <si>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</si>
  <si>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</si>
  <si>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</si>
  <si>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</si>
  <si>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</si>
  <si>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</si>
  <si>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</si>
  <si>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</si>
  <si>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</si>
  <si>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</si>
  <si>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</si>
  <si>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</si>
  <si>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</si>
  <si>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</si>
  <si>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</si>
  <si>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</si>
  <si>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</si>
  <si>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</si>
  <si>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</si>
  <si>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</si>
  <si>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</si>
  <si>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</si>
  <si>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</si>
  <si>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</si>
  <si>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</si>
  <si>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</si>
  <si>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</si>
  <si>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</si>
  <si>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</si>
  <si>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</si>
  <si>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</si>
  <si>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</si>
  <si>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</si>
  <si>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</si>
  <si>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</si>
  <si>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</si>
  <si>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</si>
  <si>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</si>
  <si>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</si>
  <si>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</si>
  <si>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</si>
  <si>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</si>
  <si>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</si>
  <si>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</si>
  <si>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</si>
  <si>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</si>
  <si>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</si>
  <si>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</si>
  <si>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</si>
  <si>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</si>
  <si>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</si>
  <si>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</si>
  <si>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</si>
  <si>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</si>
  <si>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</si>
  <si>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</si>
  <si>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</si>
  <si>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</si>
  <si>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</si>
  <si>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</si>
  <si>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</si>
  <si>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</si>
  <si>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</si>
  <si>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</si>
  <si>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</si>
  <si>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</si>
  <si>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</si>
  <si>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</si>
  <si>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</si>
  <si>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</si>
  <si>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</si>
  <si>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</si>
  <si>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</si>
  <si>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</si>
  <si>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</si>
  <si>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</si>
  <si>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</si>
  <si>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</si>
  <si>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</si>
  <si>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</si>
  <si>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</si>
  <si>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</si>
  <si>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</si>
  <si>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</si>
  <si>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</si>
  <si>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</si>
  <si>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</si>
  <si>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</si>
  <si>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</si>
  <si>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</si>
  <si>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</si>
  <si>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</si>
  <si>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</si>
  <si>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</si>
  <si>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</si>
  <si>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</si>
  <si>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</si>
  <si>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</si>
  <si>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</si>
  <si>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</si>
  <si>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</si>
  <si>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</si>
  <si>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</si>
  <si>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</si>
  <si>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</si>
  <si>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</si>
  <si>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</si>
  <si>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</si>
  <si>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</si>
  <si>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</si>
  <si>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</si>
  <si>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</si>
  <si>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</si>
  <si>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</si>
  <si>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</si>
  <si>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</si>
  <si>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</si>
  <si>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</si>
  <si>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</si>
  <si>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</si>
  <si>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</si>
  <si>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</si>
  <si>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</si>
  <si>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</si>
  <si>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</si>
  <si>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</si>
  <si>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</si>
  <si>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</si>
  <si>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</si>
  <si>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</si>
  <si>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</si>
  <si>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</si>
  <si>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</si>
  <si>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</si>
  <si>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</si>
  <si>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</si>
  <si>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</si>
  <si>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</si>
  <si>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</si>
  <si>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</si>
  <si>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</si>
  <si>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</si>
  <si>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</si>
  <si>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</si>
  <si>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</si>
  <si>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</si>
  <si>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</si>
  <si>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</si>
  <si>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</si>
  <si>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</si>
  <si>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</si>
  <si>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</si>
  <si>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</si>
  <si>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</si>
  <si>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</si>
  <si>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</si>
  <si>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</si>
  <si>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</si>
  <si>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</si>
  <si>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</si>
  <si>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</si>
  <si>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</si>
  <si>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</si>
  <si>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</si>
  <si>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</si>
  <si>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</si>
  <si>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</si>
  <si>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</si>
  <si>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</si>
  <si>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</si>
  <si>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</si>
  <si>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</si>
  <si>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</si>
  <si>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</si>
  <si>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</si>
  <si>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</si>
  <si>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</si>
  <si>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</si>
  <si>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</si>
  <si>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</si>
  <si>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</si>
  <si>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</si>
  <si>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</si>
  <si>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</si>
  <si>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</si>
  <si>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</si>
  <si>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</si>
  <si>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</si>
  <si>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</si>
  <si>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</si>
  <si>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</si>
  <si>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</si>
  <si>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</si>
  <si>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</si>
  <si>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</si>
  <si>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</si>
  <si>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</si>
  <si>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</si>
  <si>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</si>
  <si>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</si>
  <si>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</si>
  <si>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</si>
  <si>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</si>
  <si>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</si>
  <si>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</si>
  <si>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</si>
  <si>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</si>
  <si>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</si>
  <si>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</si>
  <si>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</si>
  <si>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</si>
  <si>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</si>
  <si>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</si>
  <si>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</si>
  <si>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</si>
  <si>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</si>
  <si>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</si>
  <si>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</si>
  <si>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</si>
  <si>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</si>
  <si>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</si>
  <si>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</si>
  <si>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</si>
  <si>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</si>
  <si>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</si>
  <si>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</si>
  <si>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</si>
  <si>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</si>
  <si>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</si>
  <si>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</si>
  <si>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</si>
  <si>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</si>
  <si>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</si>
  <si>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</si>
  <si>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</si>
  <si>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</si>
  <si>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</si>
  <si>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</si>
  <si>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</si>
  <si>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</si>
  <si>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</si>
  <si>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</si>
  <si>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</si>
  <si>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</si>
  <si>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</si>
  <si>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</si>
  <si>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</si>
  <si>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</si>
  <si>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</si>
  <si>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</si>
  <si>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</si>
  <si>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</si>
  <si>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</si>
  <si>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</si>
  <si>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</si>
  <si>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</si>
  <si>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</si>
  <si>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</si>
  <si>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</si>
  <si>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</si>
  <si>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</si>
  <si>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</si>
  <si>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</si>
  <si>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</si>
  <si>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</si>
  <si>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</si>
  <si>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</si>
  <si>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</si>
  <si>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</si>
  <si>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</si>
  <si>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</si>
  <si>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</si>
  <si>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</si>
  <si>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</si>
  <si>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</si>
  <si>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</si>
  <si>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</si>
  <si>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</si>
  <si>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</si>
  <si>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</si>
  <si>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</si>
  <si>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</si>
  <si>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</si>
  <si>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</si>
  <si>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</si>
  <si>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</si>
  <si>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</si>
  <si>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</si>
  <si>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</si>
  <si>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</si>
  <si>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</si>
  <si>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</si>
  <si>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</si>
  <si>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</si>
  <si>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</si>
  <si>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</si>
  <si>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</si>
  <si>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</si>
  <si>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</si>
  <si>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</si>
  <si>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</si>
  <si>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</si>
  <si>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</si>
  <si>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</si>
  <si>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</si>
  <si>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</si>
  <si>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</si>
  <si>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</si>
  <si>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</si>
  <si>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</si>
  <si>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</si>
  <si>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</si>
  <si>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</si>
  <si>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</si>
  <si>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</si>
  <si>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</si>
  <si>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</si>
  <si>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</si>
  <si>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</si>
  <si>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</si>
  <si>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</si>
  <si>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</si>
  <si>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</si>
  <si>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</si>
  <si>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</si>
  <si>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</si>
  <si>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</si>
  <si>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</si>
  <si>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</si>
  <si>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</si>
  <si>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</si>
  <si>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</si>
  <si>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</si>
  <si>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</si>
  <si>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</si>
  <si>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</si>
  <si>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</si>
  <si>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</si>
  <si>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</si>
  <si>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</si>
  <si>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</si>
  <si>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</si>
  <si>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</si>
  <si>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</si>
  <si>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</si>
  <si>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</si>
  <si>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</si>
  <si>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</si>
  <si>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</si>
  <si>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</si>
  <si>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</si>
  <si>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</si>
  <si>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</si>
  <si>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</si>
  <si>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</si>
  <si>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</si>
  <si>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</si>
  <si>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</si>
  <si>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</si>
  <si>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</si>
  <si>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</si>
  <si>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</si>
  <si>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</si>
  <si>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</si>
  <si>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</si>
  <si>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</si>
  <si>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</si>
  <si>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</si>
  <si>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</si>
  <si>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</si>
  <si>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</si>
  <si>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</si>
  <si>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</si>
  <si>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</si>
  <si>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</si>
  <si>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</si>
  <si>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</si>
  <si>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</si>
  <si>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</si>
  <si>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</si>
  <si>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</si>
  <si>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</si>
  <si>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</si>
  <si>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</si>
  <si>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</si>
  <si>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</si>
  <si>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</si>
  <si>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</si>
  <si>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</si>
  <si>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</si>
  <si>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</si>
  <si>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</si>
  <si>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</si>
  <si>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</si>
  <si>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</si>
  <si>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</si>
  <si>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</si>
  <si>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</si>
  <si>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</si>
  <si>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</si>
  <si>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</si>
  <si>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</si>
  <si>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</si>
  <si>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</si>
  <si>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</si>
  <si>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</si>
  <si>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</si>
  <si>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</si>
  <si>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</si>
  <si>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</si>
  <si>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</si>
  <si>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</si>
  <si>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</si>
  <si>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</si>
  <si>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</si>
  <si>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</si>
  <si>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</si>
  <si>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</si>
  <si>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</si>
  <si>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</si>
  <si>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</si>
  <si>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</si>
  <si>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</si>
  <si>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</si>
  <si>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</si>
  <si>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</si>
  <si>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</si>
  <si>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</si>
  <si>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</si>
  <si>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</si>
  <si>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</si>
  <si>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</si>
  <si>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</si>
  <si>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</si>
  <si>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</si>
  <si>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</si>
  <si>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</si>
  <si>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</si>
  <si>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</si>
  <si>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</si>
  <si>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</si>
  <si>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</si>
  <si>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</si>
  <si>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</si>
  <si>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</si>
  <si>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</si>
  <si>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</si>
  <si>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</si>
  <si>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</si>
  <si>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</si>
  <si>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</si>
  <si>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</si>
  <si>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</si>
  <si>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</si>
  <si>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</si>
  <si>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</si>
  <si>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</si>
  <si>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</si>
  <si>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</si>
  <si>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</si>
  <si>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</si>
  <si>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</si>
  <si>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</si>
  <si>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</si>
  <si>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</si>
  <si>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</si>
  <si>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</si>
  <si>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</si>
  <si>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</si>
  <si>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</si>
  <si>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</si>
  <si>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</si>
  <si>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</si>
  <si>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</si>
  <si>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</si>
  <si>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</si>
  <si>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</si>
  <si>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</si>
  <si>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</si>
  <si>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</si>
  <si>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</si>
  <si>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</si>
  <si>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</si>
  <si>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</si>
  <si>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</si>
  <si>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</si>
  <si>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</si>
  <si>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</si>
  <si>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</si>
  <si>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</si>
  <si>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</si>
  <si>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</si>
  <si>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</si>
  <si>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</si>
  <si>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</si>
  <si>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</si>
  <si>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</si>
  <si>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</si>
  <si>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</si>
  <si>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</si>
  <si>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</si>
  <si>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</si>
  <si>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</si>
  <si>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</si>
  <si>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</si>
  <si>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</si>
  <si>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</si>
  <si>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</si>
  <si>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</si>
  <si>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</si>
  <si>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</si>
  <si>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</si>
  <si>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</si>
  <si>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</si>
  <si>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</si>
  <si>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</si>
  <si>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</si>
  <si>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</si>
  <si>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</si>
  <si>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</si>
  <si>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</si>
  <si>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</si>
  <si>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</si>
  <si>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</si>
  <si>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</si>
  <si>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</si>
  <si>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</si>
  <si>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</si>
  <si>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</si>
  <si>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</si>
  <si>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</si>
  <si>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</si>
  <si>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</si>
  <si>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</si>
  <si>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</si>
  <si>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</si>
  <si>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</si>
  <si>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</si>
  <si>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</si>
  <si>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</si>
  <si>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</si>
  <si>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</si>
  <si>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</si>
  <si>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</si>
  <si>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</si>
  <si>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</si>
  <si>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</si>
  <si>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</si>
  <si>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</si>
  <si>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</si>
  <si>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</si>
  <si>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</si>
  <si>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</si>
  <si>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</si>
  <si>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</si>
  <si>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</si>
  <si>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</si>
  <si>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</si>
  <si>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</si>
  <si>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</si>
  <si>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</si>
  <si>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</si>
  <si>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</si>
  <si>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</si>
  <si>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</si>
  <si>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</si>
  <si>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</si>
  <si>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</si>
  <si>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</si>
  <si>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</si>
  <si>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</si>
  <si>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</si>
  <si>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</si>
  <si>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</si>
  <si>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</si>
  <si>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</si>
  <si>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</si>
  <si>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</si>
  <si>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</si>
  <si>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</si>
  <si>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</si>
  <si>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</si>
  <si>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</si>
  <si>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</si>
  <si>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</si>
  <si>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</si>
  <si>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</si>
  <si>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</si>
  <si>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</si>
  <si>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</si>
  <si>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</si>
  <si>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</si>
  <si>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</si>
  <si>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</si>
  <si>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</si>
  <si>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</si>
  <si>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</si>
  <si>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</si>
  <si>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</si>
  <si>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</si>
  <si>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</si>
  <si>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</si>
  <si>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</si>
  <si>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</si>
  <si>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</si>
  <si>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</si>
  <si>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</si>
  <si>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</si>
  <si>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</si>
  <si>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</si>
  <si>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</si>
  <si>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</si>
  <si>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</si>
  <si>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</si>
  <si>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</si>
  <si>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</si>
  <si>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</si>
  <si>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</si>
  <si>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</si>
  <si>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</si>
  <si>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</si>
  <si>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</si>
  <si>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</si>
  <si>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</si>
  <si>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</si>
  <si>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</si>
  <si>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</si>
  <si>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</si>
  <si>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</si>
  <si>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</si>
  <si>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</si>
  <si>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</si>
  <si>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</si>
  <si>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</si>
  <si>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</si>
  <si>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</si>
  <si>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</si>
  <si>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</si>
  <si>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</si>
  <si>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</si>
  <si>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</si>
  <si>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</si>
  <si>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</si>
  <si>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</si>
  <si>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</si>
  <si>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</si>
  <si>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</si>
  <si>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</si>
  <si>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</si>
  <si>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</si>
  <si>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</si>
  <si>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</si>
  <si>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</si>
  <si>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</si>
  <si>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</si>
  <si>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</si>
  <si>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</si>
  <si>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</si>
  <si>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</si>
  <si>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</si>
  <si>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</si>
  <si>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</si>
  <si>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</si>
  <si>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</si>
  <si>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</si>
  <si>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</si>
  <si>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</si>
  <si>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</si>
  <si>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</si>
  <si>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</si>
  <si>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</si>
  <si>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</si>
  <si>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</si>
  <si>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</si>
  <si>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</si>
  <si>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</si>
  <si>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</si>
  <si>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</si>
  <si>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</si>
  <si>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</si>
  <si>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</si>
  <si>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</si>
  <si>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</si>
  <si>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</si>
  <si>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</si>
  <si>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</si>
  <si>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</si>
  <si>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</si>
  <si>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</si>
  <si>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</si>
  <si>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</si>
  <si>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</si>
  <si>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</si>
  <si>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</si>
  <si>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</si>
  <si>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</si>
  <si>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</si>
  <si>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</si>
  <si>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</si>
  <si>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</si>
  <si>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</si>
  <si>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</si>
  <si>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</si>
  <si>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</si>
  <si>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</si>
  <si>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</si>
  <si>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</si>
  <si>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</si>
  <si>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</si>
  <si>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</si>
  <si>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</si>
  <si>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</si>
  <si>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</si>
  <si>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</si>
  <si>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</si>
  <si>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</si>
  <si>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</si>
  <si>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</si>
  <si>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</si>
  <si>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</si>
  <si>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</si>
  <si>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</si>
  <si>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</si>
  <si>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</si>
  <si>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</si>
  <si>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</si>
  <si>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</si>
  <si>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</si>
  <si>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</si>
  <si>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</si>
  <si>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</si>
  <si>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</si>
  <si>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</si>
  <si>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</si>
  <si>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</si>
  <si>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</si>
  <si>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</si>
  <si>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</si>
  <si>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</si>
  <si>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</si>
  <si>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</si>
  <si>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</si>
  <si>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</si>
  <si>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</si>
  <si>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</si>
  <si>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</si>
  <si>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</si>
  <si>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</si>
  <si>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</si>
  <si>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</si>
  <si>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</si>
  <si>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</si>
  <si>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</si>
  <si>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</si>
  <si>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</si>
  <si>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</si>
  <si>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</si>
  <si>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</si>
  <si>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</si>
  <si>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</si>
  <si>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</si>
  <si>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</si>
  <si>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</si>
  <si>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</si>
  <si>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</si>
  <si>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</si>
  <si>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</si>
  <si>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</si>
  <si>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</si>
  <si>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</si>
  <si>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</si>
  <si>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</si>
  <si>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</si>
  <si>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</si>
  <si>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</si>
  <si>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</si>
  <si>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</si>
  <si>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</si>
  <si>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</si>
  <si>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</si>
  <si>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</si>
  <si>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</si>
  <si>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</si>
  <si>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</si>
  <si>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</si>
  <si>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</si>
  <si>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</si>
  <si>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</si>
  <si>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</si>
  <si>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</si>
  <si>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</si>
  <si>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</si>
  <si>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</si>
  <si>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</si>
  <si>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</si>
  <si>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</si>
  <si>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</si>
  <si>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</si>
  <si>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</si>
  <si>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</si>
  <si>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</si>
  <si>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</si>
  <si>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</si>
  <si>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</si>
  <si>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</si>
  <si>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</si>
  <si>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</si>
  <si>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</si>
  <si>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</si>
  <si>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</si>
  <si>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</si>
  <si>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</si>
  <si>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</si>
  <si>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</si>
  <si>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</si>
  <si>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</si>
  <si>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</si>
  <si>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</si>
  <si>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</si>
  <si>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</si>
  <si>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</si>
  <si>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</si>
  <si>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</si>
  <si>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</si>
  <si>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</si>
  <si>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</si>
  <si>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</si>
  <si>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</si>
  <si>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</si>
  <si>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</si>
  <si>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</si>
  <si>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</si>
  <si>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</si>
  <si>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</si>
  <si>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</si>
  <si>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</si>
  <si>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</si>
  <si>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</si>
  <si>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</si>
  <si>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</si>
  <si>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</si>
  <si>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</si>
  <si>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</si>
  <si>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</si>
  <si>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</si>
  <si>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</si>
  <si>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</si>
  <si>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</si>
  <si>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</si>
  <si>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</si>
  <si>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</si>
  <si>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</si>
  <si>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</si>
  <si>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</si>
  <si>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</si>
  <si>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</si>
  <si>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</si>
  <si>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</si>
  <si>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</si>
  <si>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</si>
  <si>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</si>
  <si>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</si>
  <si>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</si>
  <si>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</si>
  <si>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</si>
  <si>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</si>
  <si>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</si>
  <si>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</si>
  <si>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</si>
  <si>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</si>
  <si>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</si>
  <si>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</si>
  <si>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</si>
  <si>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</si>
  <si>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</si>
  <si>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</si>
  <si>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</si>
  <si>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</si>
  <si>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</si>
  <si>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</si>
  <si>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</si>
  <si>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</si>
  <si>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</si>
  <si>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</si>
  <si>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</si>
  <si>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</si>
  <si>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</si>
  <si>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</si>
  <si>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</si>
  <si>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</si>
  <si>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</si>
  <si>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</si>
  <si>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</si>
  <si>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</si>
  <si>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</si>
  <si>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</si>
  <si>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</si>
  <si>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</si>
  <si>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</si>
  <si>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</si>
  <si>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</si>
  <si>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</si>
  <si>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</si>
  <si>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</si>
  <si>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</si>
  <si>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</si>
  <si>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</si>
  <si>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</si>
  <si>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</si>
  <si>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</si>
  <si>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</si>
  <si>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</si>
  <si>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</si>
  <si>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</si>
  <si>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</si>
  <si>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</si>
  <si>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</si>
  <si>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</si>
  <si>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</si>
  <si>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</si>
  <si>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</si>
  <si>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</si>
  <si>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</si>
  <si>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</si>
  <si>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</si>
  <si>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</si>
  <si>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</si>
  <si>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</si>
  <si>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</si>
  <si>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</si>
  <si>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</si>
  <si>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</si>
  <si>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</si>
  <si>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</si>
  <si>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</si>
  <si>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</si>
  <si>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</si>
  <si>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</si>
  <si>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</si>
  <si>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</si>
  <si>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</si>
  <si>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</si>
  <si>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</si>
  <si>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</si>
  <si>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</si>
  <si>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</si>
  <si>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</si>
  <si>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</si>
  <si>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</si>
  <si>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</si>
  <si>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</si>
  <si>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</si>
  <si>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</si>
  <si>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</si>
  <si>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</si>
  <si>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</si>
  <si>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</si>
  <si>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</si>
  <si>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</si>
  <si>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</si>
  <si>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</si>
  <si>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</si>
  <si>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</si>
  <si>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</si>
  <si>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</si>
  <si>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</si>
  <si>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</si>
  <si>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</si>
  <si>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</si>
  <si>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</si>
  <si>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</si>
  <si>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</si>
  <si>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</si>
  <si>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</si>
  <si>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</si>
  <si>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</si>
  <si>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</si>
  <si>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</si>
  <si>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</si>
  <si>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</si>
  <si>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</si>
  <si>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</si>
  <si>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</si>
  <si>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</si>
  <si>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</si>
  <si>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</si>
  <si>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</si>
  <si>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</si>
  <si>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</si>
  <si>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</si>
  <si>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</si>
  <si>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</si>
  <si>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</si>
  <si>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</si>
  <si>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</si>
  <si>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</si>
  <si>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</si>
  <si>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</si>
  <si>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</si>
  <si>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</si>
  <si>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</si>
  <si>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</si>
  <si>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</si>
  <si>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</si>
  <si>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</si>
  <si>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</si>
  <si>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</si>
  <si>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</si>
  <si>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</si>
  <si>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</si>
  <si>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</si>
  <si>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</si>
  <si>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</si>
  <si>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</si>
  <si>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</si>
  <si>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</si>
  <si>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</si>
  <si>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</si>
  <si>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</si>
  <si>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</si>
  <si>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</si>
  <si>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</si>
  <si>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</si>
  <si>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</si>
  <si>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</si>
  <si>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</si>
  <si>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</si>
  <si>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</si>
  <si>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</si>
  <si>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</si>
  <si>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</si>
  <si>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</si>
  <si>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</si>
  <si>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</si>
  <si>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</si>
  <si>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</si>
  <si>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</si>
  <si>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</si>
  <si>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</si>
  <si>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</si>
  <si>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</si>
  <si>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</si>
  <si>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</si>
  <si>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</si>
  <si>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</si>
  <si>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</si>
  <si>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</si>
  <si>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</si>
  <si>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</si>
  <si>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</si>
  <si>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</si>
  <si>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</si>
  <si>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</si>
  <si>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</si>
  <si>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</si>
  <si>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</si>
  <si>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</si>
  <si>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</si>
  <si>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</si>
  <si>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</si>
  <si>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</si>
  <si>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</si>
  <si>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</si>
  <si>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</si>
  <si>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</si>
  <si>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</si>
  <si>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</si>
  <si>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</si>
  <si>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</si>
  <si>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</si>
  <si>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</si>
  <si>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</si>
  <si>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</si>
  <si>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</si>
  <si>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</si>
  <si>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</si>
  <si>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</si>
  <si>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</si>
  <si>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</si>
  <si>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</si>
  <si>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</si>
  <si>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</si>
  <si>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</si>
  <si>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</si>
  <si>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</si>
  <si>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</si>
  <si>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</si>
  <si>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</si>
  <si>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</si>
  <si>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</si>
  <si>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</si>
  <si>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</si>
  <si>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</si>
  <si>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</si>
  <si>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</si>
  <si>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</si>
  <si>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</si>
  <si>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</si>
  <si>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</si>
  <si>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</si>
  <si>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</si>
  <si>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</si>
  <si>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</si>
  <si>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</si>
  <si>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</si>
  <si>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</si>
  <si>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</si>
  <si>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</si>
  <si>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</si>
  <si>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</si>
  <si>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</si>
  <si>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</si>
  <si>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</si>
  <si>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</si>
  <si>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</si>
  <si>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</si>
  <si>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</si>
  <si>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</si>
  <si>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</si>
  <si>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</si>
  <si>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</si>
  <si>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</si>
  <si>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</si>
  <si>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</si>
  <si>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</si>
  <si>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</si>
  <si>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</si>
  <si>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</si>
  <si>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</si>
  <si>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</si>
  <si>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</si>
  <si>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</si>
  <si>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</si>
  <si>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</si>
  <si>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</si>
  <si>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</si>
  <si>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</si>
  <si>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</si>
  <si>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</si>
  <si>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</si>
  <si>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</si>
  <si>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</si>
  <si>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</si>
  <si>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</si>
  <si>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</si>
  <si>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</si>
  <si>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</si>
  <si>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</si>
  <si>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</si>
  <si>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</si>
  <si>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</si>
  <si>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</si>
  <si>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</si>
  <si>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</si>
  <si>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</si>
  <si>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</si>
  <si>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</si>
  <si>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</si>
  <si>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</si>
  <si>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</si>
  <si>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</si>
  <si>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</si>
  <si>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</si>
  <si>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</si>
  <si>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</si>
  <si>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</si>
  <si>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</si>
  <si>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</si>
  <si>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</si>
  <si>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</si>
  <si>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</si>
  <si>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</si>
  <si>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</si>
  <si>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</si>
  <si>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</si>
  <si>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</si>
  <si>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</si>
  <si>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</si>
  <si>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</si>
  <si>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</si>
  <si>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</si>
  <si>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</si>
  <si>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</si>
  <si>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</si>
  <si>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</si>
  <si>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</si>
  <si>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</si>
  <si>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</si>
  <si>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</si>
  <si>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</si>
  <si>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</si>
  <si>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</si>
  <si>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</si>
  <si>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</si>
  <si>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</si>
  <si>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</si>
  <si>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</si>
  <si>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</si>
  <si>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</si>
  <si>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</si>
  <si>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</si>
  <si>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</si>
  <si>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</si>
  <si>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</si>
  <si>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</si>
  <si>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</si>
  <si>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</si>
  <si>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</si>
  <si>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</si>
  <si>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</si>
  <si>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</si>
  <si>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</si>
  <si>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</si>
  <si>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</si>
  <si>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</si>
  <si>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</si>
  <si>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</si>
  <si>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</si>
  <si>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</si>
  <si>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</si>
  <si>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</si>
  <si>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</si>
  <si>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</si>
  <si>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</si>
  <si>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</si>
  <si>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</si>
  <si>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</si>
  <si>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</si>
  <si>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</si>
  <si>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</si>
  <si>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</si>
  <si>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</si>
  <si>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</si>
  <si>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</si>
  <si>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</si>
  <si>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</si>
  <si>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</si>
  <si>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</si>
  <si>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</si>
  <si>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</si>
  <si>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</si>
  <si>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</si>
  <si>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</si>
  <si>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</si>
  <si>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</si>
  <si>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</si>
  <si>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</si>
  <si>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</si>
  <si>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</si>
  <si>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</si>
  <si>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</si>
  <si>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</si>
  <si>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</si>
  <si>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</si>
  <si>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</si>
  <si>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</si>
  <si>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</si>
  <si>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</si>
  <si>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</si>
  <si>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</si>
  <si>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</si>
  <si>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</si>
  <si>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</si>
  <si>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</si>
  <si>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</si>
  <si>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</si>
  <si>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</si>
  <si>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</si>
  <si>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</si>
  <si>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</si>
  <si>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</si>
  <si>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</si>
  <si>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</si>
  <si>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</si>
  <si>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</si>
  <si>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</si>
  <si>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</si>
  <si>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</si>
  <si>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</si>
  <si>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</si>
  <si>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</si>
  <si>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</si>
  <si>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</si>
  <si>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</si>
  <si>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</si>
  <si>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</si>
  <si>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</si>
  <si>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</si>
  <si>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</si>
  <si>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</si>
  <si>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</si>
  <si>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</si>
  <si>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</si>
  <si>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</si>
  <si>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</si>
  <si>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</si>
  <si>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</si>
  <si>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</si>
  <si>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</si>
  <si>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</si>
  <si>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</si>
  <si>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</si>
  <si>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</si>
  <si>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</si>
  <si>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</si>
  <si>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</si>
  <si>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</si>
  <si>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</si>
  <si>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</si>
  <si>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</si>
  <si>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</si>
  <si>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</si>
  <si>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</si>
  <si>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</si>
  <si>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</si>
  <si>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</si>
  <si>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</si>
  <si>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</si>
  <si>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</si>
  <si>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</si>
  <si>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</si>
  <si>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</si>
  <si>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</si>
  <si>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</si>
  <si>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</si>
  <si>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</si>
  <si>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</si>
  <si>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</si>
  <si>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</si>
  <si>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</si>
  <si>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</si>
  <si>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</si>
  <si>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</si>
  <si>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</si>
  <si>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</si>
  <si>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</si>
  <si>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</si>
  <si>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</si>
  <si>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</si>
  <si>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</si>
  <si>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</si>
  <si>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</si>
  <si>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</si>
  <si>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</si>
  <si>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</si>
  <si>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</si>
  <si>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</si>
  <si>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</si>
  <si>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</si>
  <si>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</si>
  <si>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</si>
  <si>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</si>
  <si>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</si>
  <si>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</si>
  <si>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</si>
  <si>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</si>
  <si>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</si>
  <si>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</si>
  <si>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</si>
  <si>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</si>
  <si>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</si>
  <si>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</si>
  <si>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</si>
  <si>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</si>
  <si>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</si>
  <si>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</si>
  <si>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</si>
  <si>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</si>
  <si>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</si>
  <si>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</si>
  <si>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</si>
  <si>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</si>
  <si>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</si>
  <si>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</si>
  <si>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</si>
  <si>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</si>
  <si>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</si>
  <si>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</si>
  <si>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</si>
  <si>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</si>
  <si>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</si>
  <si>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</si>
  <si>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</si>
  <si>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</si>
  <si>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</si>
  <si>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</si>
  <si>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</si>
  <si>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</si>
  <si>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</si>
  <si>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</si>
  <si>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</si>
  <si>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</si>
  <si>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</si>
  <si>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</si>
  <si>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</si>
  <si>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</si>
  <si>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</si>
  <si>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</si>
  <si>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</si>
  <si>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</si>
  <si>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</si>
  <si>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</si>
  <si>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</si>
  <si>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</si>
  <si>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</si>
  <si>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</si>
  <si>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</si>
  <si>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</si>
  <si>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</si>
  <si>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</si>
  <si>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</si>
  <si>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</si>
  <si>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</si>
  <si>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</si>
  <si>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</si>
  <si>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</si>
  <si>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</si>
  <si>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</si>
  <si>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</si>
  <si>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</si>
  <si>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</si>
  <si>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</si>
  <si>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</si>
  <si>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</si>
  <si>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</si>
  <si>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</si>
  <si>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</si>
  <si>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</si>
  <si>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</si>
  <si>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</si>
  <si>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</si>
  <si>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</si>
  <si>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</si>
  <si>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</si>
  <si>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</si>
  <si>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</si>
  <si>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</si>
  <si>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</si>
  <si>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</si>
  <si>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</si>
  <si>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</si>
  <si>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</si>
  <si>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</si>
  <si>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</si>
  <si>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</si>
  <si>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</si>
  <si>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</si>
  <si>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</si>
  <si>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</si>
  <si>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</si>
  <si>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</si>
  <si>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</si>
  <si>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</si>
  <si>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</si>
  <si>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</si>
  <si>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</si>
  <si>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</si>
  <si>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</si>
  <si>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</si>
  <si>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</si>
  <si>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</si>
  <si>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</si>
  <si>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</si>
  <si>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</si>
  <si>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</si>
  <si>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</si>
  <si>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</si>
  <si>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</si>
  <si>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</si>
  <si>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</si>
  <si>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</si>
  <si>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</si>
  <si>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</si>
  <si>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</si>
  <si>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</si>
  <si>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</si>
  <si>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</si>
  <si>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</si>
  <si>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</si>
  <si>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</si>
  <si>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</si>
  <si>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</si>
  <si>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</si>
  <si>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</si>
  <si>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</si>
  <si>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</si>
  <si>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</si>
  <si>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</si>
  <si>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</si>
  <si>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</si>
  <si>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</si>
  <si>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</si>
  <si>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</si>
  <si>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</si>
  <si>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</si>
  <si>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</si>
  <si>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</si>
  <si>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</si>
  <si>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</si>
  <si>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</si>
  <si>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</si>
  <si>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</si>
  <si>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</si>
  <si>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</si>
  <si>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</si>
  <si>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</si>
  <si>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</si>
  <si>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</si>
  <si>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</si>
  <si>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</si>
  <si>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</si>
  <si>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</si>
  <si>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</si>
  <si>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</si>
  <si>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</si>
  <si>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</si>
  <si>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</si>
  <si>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</si>
  <si>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</si>
  <si>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</si>
  <si>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</si>
  <si>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</si>
  <si>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</si>
  <si>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</si>
  <si>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</si>
  <si>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</si>
  <si>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</si>
  <si>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</si>
  <si>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</si>
  <si>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</si>
  <si>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</si>
  <si>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</si>
  <si>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</si>
  <si>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</si>
  <si>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</si>
  <si>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</si>
  <si>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</si>
  <si>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</si>
  <si>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</si>
  <si>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</si>
  <si>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</si>
  <si>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</si>
  <si>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</si>
  <si>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</si>
  <si>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</si>
  <si>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</si>
  <si>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</si>
  <si>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</si>
  <si>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</si>
  <si>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</si>
  <si>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</si>
  <si>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</si>
  <si>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</si>
  <si>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</si>
  <si>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</si>
  <si>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</si>
  <si>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</si>
  <si>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</si>
  <si>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</si>
  <si>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</si>
  <si>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</si>
  <si>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</si>
  <si>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</si>
  <si>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</si>
  <si>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</si>
  <si>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</si>
  <si>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</si>
  <si>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</si>
  <si>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</si>
  <si>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</si>
  <si>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</si>
  <si>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</si>
  <si>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</si>
  <si>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</si>
  <si>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</si>
  <si>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</si>
  <si>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</si>
  <si>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</si>
  <si>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</si>
  <si>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</si>
  <si>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</si>
  <si>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</si>
  <si>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</si>
  <si>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</si>
  <si>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</si>
  <si>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</si>
  <si>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</si>
  <si>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</si>
  <si>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</si>
  <si>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</si>
  <si>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</si>
  <si>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</si>
  <si>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</si>
  <si>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</si>
  <si>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</si>
  <si>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</si>
  <si>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</si>
  <si>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</si>
  <si>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</si>
  <si>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</si>
  <si>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</si>
  <si>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</si>
  <si>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</si>
  <si>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</si>
  <si>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</si>
  <si>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</si>
  <si>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</si>
  <si>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</si>
  <si>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</si>
  <si>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</si>
  <si>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</si>
  <si>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</si>
  <si>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</si>
  <si>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</si>
  <si>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</si>
  <si>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</si>
  <si>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</si>
  <si>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</si>
  <si>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</si>
  <si>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</si>
  <si>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</si>
  <si>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</si>
  <si>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</si>
  <si>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</si>
  <si>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</si>
  <si>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</si>
  <si>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</si>
  <si>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</si>
  <si>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</si>
  <si>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</si>
  <si>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</si>
  <si>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</si>
  <si>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</si>
  <si>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</si>
  <si>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</si>
  <si>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</si>
  <si>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</si>
  <si>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</si>
  <si>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</si>
  <si>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</si>
  <si>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</si>
  <si>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</si>
  <si>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</si>
  <si>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</si>
  <si>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</si>
  <si>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</si>
  <si>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</si>
  <si>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</si>
  <si>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</si>
  <si>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</si>
  <si>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</si>
  <si>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</si>
  <si>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</si>
  <si>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</si>
  <si>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</si>
  <si>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</si>
  <si>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</si>
  <si>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</si>
  <si>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</si>
  <si>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</si>
  <si>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</si>
  <si>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</si>
  <si>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</si>
  <si>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</si>
  <si>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</si>
  <si>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</si>
  <si>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</si>
  <si>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</si>
  <si>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</si>
  <si>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</si>
  <si>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</si>
  <si>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</si>
  <si>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</si>
  <si>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</si>
  <si>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</si>
  <si>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</si>
  <si>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</si>
  <si>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</si>
  <si>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</si>
  <si>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</si>
  <si>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</si>
  <si>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</si>
  <si>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</si>
  <si>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</si>
  <si>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</si>
  <si>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</si>
  <si>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</si>
  <si>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</si>
  <si>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</si>
  <si>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</si>
  <si>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</si>
  <si>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</si>
  <si>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</si>
  <si>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</si>
  <si>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</si>
  <si>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</si>
  <si>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</si>
  <si>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</si>
  <si>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</si>
  <si>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</si>
  <si>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</si>
  <si>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</si>
  <si>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</si>
  <si>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</si>
  <si>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</si>
  <si>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</si>
  <si>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</si>
  <si>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</si>
  <si>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</si>
  <si>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</si>
  <si>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</si>
  <si>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</si>
  <si>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</si>
  <si>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</si>
  <si>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</si>
  <si>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</si>
  <si>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</si>
  <si>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</si>
  <si>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</si>
  <si>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</si>
  <si>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</si>
  <si>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</si>
  <si>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</si>
  <si>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</si>
  <si>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</si>
  <si>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</si>
  <si>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</si>
  <si>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</si>
  <si>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</si>
  <si>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</si>
  <si>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</si>
  <si>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</si>
  <si>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</si>
  <si>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</si>
  <si>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</si>
  <si>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</si>
  <si>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</si>
  <si>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</si>
  <si>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</si>
  <si>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</si>
  <si>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</si>
  <si>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</si>
  <si>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</si>
  <si>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</si>
  <si>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</si>
  <si>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</si>
  <si>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</si>
  <si>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</si>
  <si>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</si>
  <si>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</si>
  <si>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</si>
  <si>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</si>
  <si>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</si>
  <si>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</si>
  <si>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</si>
  <si>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</si>
  <si>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</si>
  <si>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</si>
  <si>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</si>
  <si>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</si>
  <si>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</si>
  <si>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</si>
  <si>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</si>
  <si>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</si>
  <si>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</si>
  <si>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</si>
  <si>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</si>
  <si>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</si>
  <si>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</si>
  <si>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</si>
  <si>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</si>
  <si>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</si>
  <si>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</si>
  <si>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</si>
  <si>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</si>
  <si>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</si>
  <si>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</si>
  <si>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</si>
  <si>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</si>
  <si>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</si>
  <si>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</si>
  <si>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</si>
  <si>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</si>
  <si>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</si>
  <si>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</si>
  <si>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</si>
  <si>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</si>
  <si>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</si>
  <si>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</si>
  <si>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</si>
  <si>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</si>
  <si>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</si>
  <si>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</si>
  <si>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</si>
  <si>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</si>
  <si>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</si>
  <si>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</si>
  <si>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</si>
  <si>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</si>
  <si>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</si>
  <si>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</si>
  <si>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</si>
  <si>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</si>
  <si>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</si>
  <si>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</si>
  <si>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</si>
  <si>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</si>
  <si>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</si>
  <si>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</si>
  <si>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</si>
  <si>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</si>
  <si>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</si>
  <si>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</si>
  <si>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</si>
  <si>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</si>
  <si>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</si>
  <si>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</si>
  <si>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</si>
  <si>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</si>
  <si>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</si>
  <si>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</si>
  <si>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</si>
  <si>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</si>
  <si>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</si>
  <si>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</si>
  <si>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</si>
  <si>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</si>
  <si>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</si>
  <si>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</si>
  <si>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</si>
  <si>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</si>
  <si>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</si>
  <si>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</si>
  <si>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</si>
  <si>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</si>
  <si>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</si>
  <si>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</si>
  <si>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</si>
  <si>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</si>
  <si>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</si>
  <si>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</si>
  <si>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</si>
  <si>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</si>
  <si>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</si>
  <si>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</si>
  <si>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</si>
  <si>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</si>
  <si>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</si>
  <si>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</si>
  <si>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</si>
  <si>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</si>
  <si>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</si>
  <si>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</si>
  <si>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</si>
  <si>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</si>
  <si>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</si>
  <si>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</si>
  <si>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</si>
  <si>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</si>
  <si>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</si>
  <si>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</si>
  <si>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</si>
  <si>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</si>
  <si>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</si>
  <si>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</si>
  <si>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</si>
  <si>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</si>
  <si>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</si>
  <si>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</si>
  <si>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</si>
  <si>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</si>
  <si>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</si>
  <si>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</si>
  <si>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</si>
  <si>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</si>
  <si>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</si>
  <si>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</si>
  <si>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</si>
  <si>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</si>
  <si>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</si>
  <si>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</si>
  <si>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</si>
  <si>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</si>
  <si>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</si>
  <si>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</si>
  <si>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</si>
  <si>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</si>
  <si>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</si>
  <si>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</si>
  <si>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</si>
  <si>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</si>
  <si>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</si>
  <si>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</si>
  <si>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</si>
  <si>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</si>
  <si>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</si>
  <si>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</si>
  <si>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</si>
  <si>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</si>
  <si>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</si>
  <si>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</si>
  <si>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</si>
  <si>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</si>
  <si>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</si>
  <si>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</si>
  <si>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</si>
  <si>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</si>
  <si>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</si>
  <si>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</si>
  <si>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</si>
  <si>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</si>
  <si>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</si>
  <si>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</si>
  <si>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</si>
  <si>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</si>
  <si>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</si>
  <si>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</si>
  <si>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</si>
  <si>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</si>
  <si>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</si>
  <si>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</si>
  <si>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</si>
  <si>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</si>
  <si>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</si>
  <si>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</si>
  <si>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</si>
  <si>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</si>
  <si>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</si>
  <si>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</si>
  <si>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</si>
  <si>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</si>
  <si>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</si>
  <si>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</si>
  <si>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</si>
  <si>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</si>
  <si>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</si>
  <si>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</si>
  <si>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</si>
  <si>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</si>
  <si>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</si>
  <si>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</si>
  <si>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</si>
  <si>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</si>
  <si>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</si>
  <si>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</si>
  <si>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</si>
  <si>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</si>
  <si>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</si>
  <si>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</si>
  <si>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</si>
  <si>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</si>
  <si>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</si>
  <si>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</si>
  <si>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</si>
  <si>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</si>
  <si>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</si>
  <si>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</si>
  <si>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</si>
  <si>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</si>
  <si>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</si>
  <si>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</si>
  <si>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</si>
  <si>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</si>
  <si>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</si>
  <si>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</si>
  <si>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</si>
  <si>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</si>
  <si>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</si>
  <si>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</si>
  <si>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</si>
  <si>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</si>
  <si>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</si>
  <si>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</si>
  <si>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</si>
  <si>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</si>
  <si>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</si>
  <si>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</si>
  <si>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</si>
  <si>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</si>
  <si>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</si>
  <si>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</si>
  <si>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</si>
  <si>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</si>
  <si>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</si>
  <si>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</si>
  <si>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</si>
  <si>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</si>
  <si>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</si>
  <si>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</si>
  <si>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</si>
  <si>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</si>
  <si>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</si>
  <si>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</si>
  <si>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</si>
  <si>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</si>
  <si>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</si>
  <si>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</si>
  <si>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</si>
  <si>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</si>
  <si>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</si>
  <si>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</si>
  <si>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</si>
  <si>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</si>
  <si>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</si>
  <si>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</si>
  <si>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</si>
  <si>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</si>
  <si>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</si>
  <si>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</si>
  <si>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</si>
  <si>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</si>
  <si>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</si>
  <si>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</si>
  <si>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</si>
  <si>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</si>
  <si>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</si>
  <si>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</si>
  <si>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</si>
  <si>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</si>
  <si>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</si>
  <si>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</si>
  <si>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</si>
  <si>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</si>
  <si>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</si>
  <si>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</si>
  <si>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</si>
  <si>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</si>
  <si>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</si>
  <si>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</si>
  <si>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</si>
  <si>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</si>
  <si>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</si>
  <si>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</si>
  <si>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</si>
  <si>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</si>
  <si>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</si>
  <si>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</si>
  <si>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</si>
  <si>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</si>
  <si>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</si>
  <si>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</si>
  <si>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</si>
  <si>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</si>
  <si>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</si>
  <si>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</si>
  <si>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</si>
  <si>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</si>
  <si>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</si>
  <si>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</si>
  <si>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</si>
  <si>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</si>
  <si>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</si>
  <si>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</si>
  <si>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</si>
  <si>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</si>
  <si>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</si>
  <si>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</si>
  <si>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</si>
  <si>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</si>
  <si>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</si>
  <si>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</si>
  <si>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</si>
  <si>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</si>
  <si>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</si>
  <si>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</si>
  <si>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</si>
  <si>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</si>
  <si>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</si>
  <si>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</si>
  <si>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</si>
  <si>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</si>
  <si>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</si>
  <si>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</si>
  <si>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</si>
  <si>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</si>
  <si>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</si>
  <si>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</si>
  <si>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</si>
  <si>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</si>
  <si>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</si>
  <si>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</si>
  <si>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</si>
  <si>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</si>
  <si>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</si>
  <si>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</si>
  <si>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</si>
  <si>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</si>
  <si>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</si>
  <si>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</si>
  <si>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</si>
  <si>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</si>
  <si>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</si>
  <si>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</si>
  <si>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</si>
  <si>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</si>
  <si>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</si>
  <si>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</si>
  <si>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</si>
  <si>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</si>
  <si>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</si>
  <si>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</si>
  <si>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</si>
  <si>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</si>
  <si>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</si>
  <si>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</si>
  <si>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</si>
  <si>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</si>
  <si>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</si>
  <si>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</si>
  <si>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</si>
  <si>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</si>
  <si>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</si>
  <si>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</si>
  <si>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</si>
  <si>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</si>
  <si>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</si>
  <si>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</si>
  <si>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</si>
  <si>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</si>
  <si>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</si>
  <si>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</si>
  <si>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</si>
  <si>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</si>
  <si>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</si>
  <si>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</si>
  <si>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</si>
  <si>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</si>
  <si>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</si>
  <si>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</si>
  <si>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</si>
  <si>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</si>
  <si>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</si>
  <si>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</si>
  <si>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</si>
  <si>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</si>
  <si>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</si>
  <si>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</si>
  <si>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</si>
  <si>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</si>
  <si>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</si>
  <si>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</si>
  <si>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</si>
  <si>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</si>
  <si>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</si>
  <si>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</si>
  <si>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</si>
  <si>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</si>
  <si>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</si>
  <si>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</si>
  <si>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</si>
  <si>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</si>
  <si>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</si>
  <si>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</si>
  <si>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</si>
  <si>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</si>
  <si>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</si>
  <si>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</si>
  <si>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</si>
  <si>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</si>
  <si>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</si>
  <si>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</si>
  <si>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</si>
  <si>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</si>
  <si>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</si>
  <si>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</si>
  <si>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</si>
  <si>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</si>
  <si>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</si>
  <si>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</si>
  <si>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</si>
  <si>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</si>
  <si>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</si>
  <si>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</si>
  <si>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</si>
  <si>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</si>
  <si>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</si>
  <si>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</si>
  <si>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</si>
  <si>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</si>
  <si>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</si>
  <si>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</si>
  <si>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</si>
  <si>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</si>
  <si>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</si>
  <si>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</si>
  <si>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</si>
  <si>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</si>
  <si>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</si>
  <si>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</si>
  <si>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</si>
  <si>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</si>
  <si>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</si>
  <si>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</si>
  <si>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</si>
  <si>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</si>
  <si>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</si>
  <si>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</si>
  <si>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</si>
  <si>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</si>
  <si>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</si>
  <si>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</si>
  <si>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</si>
  <si>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</si>
  <si>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</si>
  <si>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</si>
  <si>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</si>
  <si>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</si>
  <si>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</si>
  <si>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</si>
  <si>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</si>
  <si>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</si>
  <si>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</si>
  <si>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</si>
  <si>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</si>
  <si>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</si>
  <si>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</si>
  <si>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</si>
  <si>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</si>
  <si>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</si>
  <si>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</si>
  <si>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</si>
  <si>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</si>
  <si>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</si>
  <si>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</si>
  <si>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</si>
  <si>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</si>
  <si>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</si>
  <si>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</si>
  <si>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</si>
  <si>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</si>
  <si>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</si>
  <si>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</si>
  <si>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</si>
  <si>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</si>
  <si>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</si>
  <si>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</si>
  <si>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</si>
  <si>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</si>
  <si>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</si>
  <si>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</si>
  <si>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</si>
  <si>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</si>
  <si>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</si>
  <si>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</si>
  <si>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</si>
  <si>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</si>
  <si>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</si>
  <si>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</si>
  <si>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</si>
  <si>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</si>
  <si>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</si>
  <si>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</si>
  <si>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</si>
  <si>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</si>
  <si>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</si>
  <si>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</si>
  <si>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</si>
  <si>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</si>
  <si>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</si>
  <si>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</si>
  <si>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</si>
  <si>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</si>
  <si>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</si>
  <si>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</si>
  <si>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</si>
  <si>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</si>
  <si>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</si>
  <si>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</si>
  <si>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</si>
  <si>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</si>
  <si>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</si>
  <si>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</si>
  <si>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</si>
  <si>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</si>
  <si>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</si>
  <si>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</si>
  <si>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</si>
  <si>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</si>
  <si>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</si>
  <si>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</si>
  <si>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</si>
  <si>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</si>
  <si>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</si>
  <si>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</si>
  <si>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</si>
  <si>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</si>
  <si>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</si>
  <si>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</si>
  <si>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</si>
  <si>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</si>
  <si>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</si>
  <si>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</si>
  <si>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</si>
  <si>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</si>
  <si>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</si>
  <si>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</si>
  <si>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</si>
  <si>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</si>
  <si>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</si>
  <si>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</si>
  <si>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</si>
  <si>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</si>
  <si>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</si>
  <si>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</si>
  <si>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</si>
  <si>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</si>
  <si>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</si>
  <si>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</si>
  <si>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</si>
  <si>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</si>
  <si>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</si>
  <si>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</si>
  <si>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</si>
  <si>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</si>
  <si>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</si>
  <si>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</si>
  <si>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</si>
  <si>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</si>
  <si>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</si>
  <si>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</si>
  <si>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</si>
  <si>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</si>
  <si>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</si>
  <si>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</si>
  <si>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</si>
  <si>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</si>
  <si>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</si>
  <si>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</si>
  <si>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</si>
  <si>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</si>
  <si>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</si>
  <si>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</si>
  <si>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</si>
  <si>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</si>
  <si>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</si>
  <si>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</si>
  <si>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</si>
  <si>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</si>
  <si>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</si>
  <si>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</si>
  <si>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</si>
  <si>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</si>
  <si>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</si>
  <si>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</si>
  <si>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</si>
  <si>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</si>
  <si>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</si>
  <si>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</si>
  <si>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</si>
  <si>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</si>
  <si>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</si>
  <si>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</si>
  <si>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</si>
  <si>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</si>
  <si>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</si>
  <si>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</si>
  <si>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</si>
  <si>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</si>
  <si>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</si>
  <si>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</si>
  <si>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</si>
  <si>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</si>
  <si>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</si>
  <si>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</si>
  <si>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</si>
  <si>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</si>
  <si>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</si>
  <si>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</si>
  <si>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</si>
  <si>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</si>
  <si>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</si>
  <si>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</si>
  <si>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</si>
  <si>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</si>
  <si>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</si>
  <si>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</si>
  <si>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</si>
  <si>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</si>
  <si>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</si>
  <si>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</si>
  <si>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</si>
  <si>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</si>
  <si>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</si>
  <si>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</si>
  <si>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</si>
  <si>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</si>
  <si>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</si>
  <si>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</si>
  <si>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</si>
  <si>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</si>
  <si>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</si>
  <si>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</si>
  <si>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</si>
  <si>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</si>
  <si>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</si>
  <si>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</si>
  <si>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</si>
  <si>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</si>
  <si>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</si>
  <si>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</si>
  <si>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</si>
  <si>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</si>
  <si>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</si>
  <si>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</si>
  <si>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</si>
  <si>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</si>
  <si>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</si>
  <si>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</si>
  <si>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</si>
  <si>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</si>
  <si>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</si>
  <si>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</si>
  <si>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</si>
  <si>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</si>
  <si>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</si>
  <si>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</si>
  <si>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</si>
  <si>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</si>
  <si>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</si>
  <si>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</si>
  <si>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</si>
  <si>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</si>
  <si>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</si>
  <si>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</si>
  <si>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</si>
  <si>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</si>
  <si>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</si>
  <si>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</si>
  <si>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</si>
  <si>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</si>
  <si>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</si>
  <si>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</si>
  <si>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</si>
  <si>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</si>
  <si>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</si>
  <si>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</si>
  <si>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</si>
  <si>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</si>
  <si>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</si>
  <si>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</si>
  <si>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</si>
  <si>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</si>
  <si>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</si>
  <si>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</si>
  <si>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</si>
  <si>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</si>
  <si>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</si>
  <si>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</si>
  <si>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</si>
  <si>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</si>
  <si>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</si>
  <si>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</si>
  <si>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</si>
  <si>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</si>
  <si>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</si>
  <si>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</si>
  <si>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</si>
  <si>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</si>
  <si>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</si>
  <si>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</si>
  <si>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</si>
  <si>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</si>
  <si>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</si>
  <si>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</si>
  <si>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</si>
  <si>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</si>
  <si>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</si>
  <si>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</si>
  <si>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</si>
  <si>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</si>
  <si>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</si>
  <si>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</si>
  <si>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</si>
  <si>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</si>
  <si>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</si>
  <si>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</si>
  <si>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</si>
  <si>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</si>
  <si>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</si>
  <si>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</si>
  <si>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</si>
  <si>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</si>
  <si>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</si>
  <si>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</si>
  <si>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</si>
  <si>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</si>
  <si>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</si>
  <si>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</si>
  <si>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</si>
  <si>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</si>
  <si>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</si>
  <si>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</si>
  <si>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</si>
  <si>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</si>
  <si>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</si>
  <si>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</si>
  <si>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</si>
  <si>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</si>
  <si>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</si>
  <si>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</si>
  <si>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</si>
  <si>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</si>
  <si>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</si>
  <si>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</si>
  <si>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</si>
  <si>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</si>
  <si>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</si>
  <si>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</si>
  <si>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</si>
  <si>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</si>
  <si>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</si>
  <si>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</si>
  <si>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</si>
  <si>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</si>
  <si>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</si>
  <si>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</si>
  <si>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</si>
  <si>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</si>
  <si>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</si>
  <si>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</si>
  <si>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</si>
  <si>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</si>
  <si>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</si>
  <si>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</si>
  <si>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</si>
  <si>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</si>
  <si>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</si>
  <si>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</si>
  <si>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</si>
  <si>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</si>
  <si>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</si>
  <si>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</si>
  <si>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</si>
  <si>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</si>
  <si>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</si>
  <si>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</si>
  <si>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</si>
  <si>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</si>
  <si>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</si>
  <si>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</si>
  <si>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</si>
  <si>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</si>
  <si>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</si>
  <si>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</si>
  <si>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</si>
  <si>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</si>
  <si>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</si>
  <si>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</si>
  <si>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</si>
  <si>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</si>
  <si>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</si>
  <si>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</si>
  <si>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</si>
  <si>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</si>
  <si>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</si>
  <si>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</si>
  <si>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</si>
  <si>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</si>
  <si>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</si>
  <si>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</si>
  <si>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</si>
  <si>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</si>
  <si>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</si>
  <si>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</si>
  <si>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</si>
  <si>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</si>
  <si>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</si>
  <si>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</si>
  <si>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</si>
  <si>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</si>
  <si>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</si>
  <si>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</si>
  <si>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</si>
  <si>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</si>
  <si>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</si>
  <si>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</si>
  <si>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</si>
  <si>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</si>
  <si>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</si>
  <si>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</si>
  <si>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</si>
  <si>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</si>
  <si>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</si>
  <si>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</si>
  <si>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</si>
  <si>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</si>
  <si>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</si>
  <si>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</si>
  <si>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</si>
  <si>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</si>
  <si>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</si>
  <si>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</si>
  <si>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</si>
  <si>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</si>
  <si>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</si>
  <si>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</si>
  <si>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</si>
  <si>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</si>
  <si>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</si>
  <si>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</si>
  <si>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</si>
  <si>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</si>
  <si>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</si>
  <si>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</si>
  <si>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</si>
  <si>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</si>
  <si>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</si>
  <si>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</si>
  <si>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</si>
  <si>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</si>
  <si>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</si>
  <si>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</si>
  <si>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</si>
  <si>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</si>
  <si>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</si>
  <si>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</si>
  <si>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</si>
  <si>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</si>
  <si>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</si>
  <si>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</si>
  <si>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</si>
  <si>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</si>
  <si>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</si>
  <si>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</si>
  <si>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</si>
  <si>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</si>
  <si>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</si>
  <si>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</si>
  <si>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</si>
  <si>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</si>
  <si>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</si>
  <si>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</si>
  <si>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</si>
  <si>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</si>
  <si>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</si>
  <si>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</si>
  <si>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</si>
  <si>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</si>
  <si>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</si>
  <si>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</si>
  <si>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</si>
  <si>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</si>
  <si>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</si>
  <si>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</si>
  <si>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</si>
  <si>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</si>
  <si>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</si>
  <si>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</si>
  <si>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</si>
  <si>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</si>
  <si>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</si>
  <si>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</si>
  <si>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</si>
  <si>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</si>
  <si>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</si>
  <si>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</si>
  <si>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</si>
  <si>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</si>
  <si>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</si>
  <si>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</si>
  <si>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</si>
  <si>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</si>
  <si>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</si>
  <si>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</si>
  <si>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</si>
  <si>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</si>
  <si>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</si>
  <si>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</si>
  <si>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</si>
  <si>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</si>
  <si>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</si>
  <si>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</si>
  <si>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</si>
  <si>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</si>
  <si>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</si>
  <si>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</si>
  <si>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</si>
  <si>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</si>
  <si>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</si>
  <si>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</si>
  <si>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</si>
  <si>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</si>
  <si>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</si>
  <si>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</si>
  <si>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</si>
  <si>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</si>
  <si>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</si>
  <si>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</si>
  <si>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</si>
  <si>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</si>
  <si>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</si>
  <si>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</si>
  <si>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</si>
  <si>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</si>
  <si>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</si>
  <si>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</si>
  <si>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</si>
  <si>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</si>
  <si>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</si>
  <si>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</si>
  <si>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</si>
  <si>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</si>
  <si>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</si>
  <si>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</si>
  <si>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</si>
  <si>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</si>
  <si>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</si>
  <si>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</si>
  <si>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</si>
  <si>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</si>
  <si>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</si>
  <si>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</si>
  <si>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</si>
  <si>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</si>
  <si>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</si>
  <si>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</si>
  <si>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</si>
  <si>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</si>
  <si>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</si>
  <si>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</si>
  <si>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</si>
  <si>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</si>
  <si>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</si>
  <si>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</si>
  <si>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</si>
  <si>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</si>
  <si>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</si>
  <si>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</si>
  <si>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</si>
  <si>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</si>
  <si>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</si>
  <si>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</si>
  <si>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</si>
  <si>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</si>
  <si>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</si>
  <si>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</si>
  <si>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</si>
  <si>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</si>
  <si>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</si>
  <si>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</si>
  <si>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</si>
  <si>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</si>
  <si>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</si>
  <si>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</si>
  <si>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</si>
  <si>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</si>
  <si>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</si>
  <si>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</si>
  <si>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</si>
  <si>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</si>
  <si>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</si>
  <si>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</si>
  <si>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</si>
  <si>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</si>
  <si>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</si>
  <si>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</si>
  <si>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</si>
  <si>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</si>
  <si>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</si>
  <si>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</si>
  <si>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</si>
  <si>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</si>
  <si>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</si>
  <si>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</si>
  <si>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</si>
  <si>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</si>
  <si>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</si>
  <si>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</si>
  <si>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</si>
  <si>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</si>
  <si>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</si>
  <si>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</si>
  <si>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</si>
  <si>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</si>
  <si>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</si>
  <si>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</si>
  <si>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</si>
  <si>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</si>
  <si>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</si>
  <si>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</si>
  <si>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</si>
  <si>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</si>
  <si>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</si>
  <si>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</si>
  <si>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</si>
  <si>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</si>
  <si>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</si>
  <si>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</si>
  <si>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</si>
  <si>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</si>
  <si>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</si>
  <si>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</si>
  <si>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</si>
  <si>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</si>
  <si>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</si>
  <si>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</si>
  <si>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</si>
  <si>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</si>
  <si>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</si>
  <si>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</si>
  <si>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</si>
  <si>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</si>
  <si>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</si>
  <si>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</si>
  <si>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</si>
  <si>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</si>
  <si>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</si>
  <si>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</si>
  <si>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</si>
  <si>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</si>
  <si>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</si>
  <si>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</si>
  <si>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</si>
  <si>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</si>
  <si>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</si>
  <si>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</si>
  <si>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</si>
  <si>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</si>
  <si>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</si>
  <si>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</si>
  <si>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</si>
  <si>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</si>
  <si>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</si>
  <si>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</si>
  <si>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</si>
  <si>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</si>
  <si>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</si>
  <si>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</si>
  <si>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</si>
  <si>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</si>
  <si>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</si>
  <si>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</si>
  <si>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</si>
  <si>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</si>
  <si>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</si>
  <si>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</si>
  <si>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</si>
  <si>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</si>
  <si>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</si>
  <si>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</si>
  <si>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</si>
  <si>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</si>
  <si>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</si>
  <si>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</si>
  <si>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</si>
  <si>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</si>
  <si>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</si>
  <si>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</si>
  <si>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</si>
  <si>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</si>
  <si>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</si>
  <si>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</si>
  <si>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</si>
  <si>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</si>
  <si>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</si>
  <si>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</si>
  <si>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</si>
  <si>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</si>
  <si>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</si>
  <si>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</si>
  <si>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</si>
  <si>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</si>
  <si>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</si>
  <si>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</si>
  <si>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</si>
  <si>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</si>
  <si>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</si>
  <si>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</si>
  <si>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</si>
  <si>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</si>
  <si>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</si>
  <si>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</si>
  <si>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</si>
  <si>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</si>
  <si>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</si>
  <si>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</si>
  <si>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</si>
  <si>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</si>
  <si>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</si>
  <si>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</si>
  <si>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</si>
  <si>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</si>
  <si>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</si>
  <si>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</si>
  <si>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</si>
  <si>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</si>
  <si>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</si>
  <si>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</si>
  <si>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</si>
  <si>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</si>
  <si>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</si>
  <si>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</si>
  <si>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</si>
  <si>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</si>
  <si>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</si>
  <si>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</si>
  <si>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</si>
  <si>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</si>
  <si>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</si>
  <si>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</si>
  <si>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</si>
  <si>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</si>
  <si>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</si>
  <si>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</si>
  <si>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</si>
  <si>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</si>
  <si>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</si>
  <si>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</si>
  <si>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</si>
  <si>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</si>
  <si>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</si>
  <si>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</si>
  <si>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</si>
  <si>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</si>
  <si>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</si>
  <si>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</si>
  <si>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</si>
  <si>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</si>
  <si>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</si>
  <si>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</si>
  <si>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</si>
  <si>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</si>
  <si>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</si>
  <si>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</si>
  <si>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</si>
  <si>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</si>
  <si>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</si>
  <si>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</si>
  <si>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</si>
  <si>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</si>
  <si>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</si>
  <si>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</si>
  <si>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</si>
  <si>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</si>
  <si>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</si>
  <si>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</si>
  <si>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</si>
  <si>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</si>
  <si>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</si>
  <si>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</si>
  <si>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</si>
  <si>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</si>
  <si>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</si>
  <si>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</si>
  <si>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</si>
  <si>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</si>
  <si>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</si>
  <si>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</si>
  <si>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</si>
  <si>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</si>
  <si>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</si>
  <si>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</si>
  <si>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</si>
  <si>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</si>
  <si>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</si>
  <si>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</si>
  <si>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</si>
  <si>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</si>
  <si>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</si>
  <si>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</si>
  <si>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</si>
  <si>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</si>
  <si>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</si>
  <si>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</si>
  <si>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</si>
  <si>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</si>
  <si>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</si>
  <si>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</si>
  <si>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</si>
  <si>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</si>
  <si>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</si>
  <si>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</si>
  <si>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</si>
  <si>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</si>
  <si>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</si>
  <si>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</si>
  <si>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</si>
  <si>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</si>
  <si>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</si>
  <si>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</si>
  <si>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</si>
  <si>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</si>
  <si>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</si>
  <si>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</si>
  <si>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</si>
  <si>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</si>
  <si>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</si>
  <si>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</si>
  <si>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</si>
  <si>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</si>
  <si>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</si>
  <si>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</si>
  <si>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</si>
  <si>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</si>
  <si>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</si>
  <si>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</si>
  <si>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</si>
  <si>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</si>
  <si>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</si>
  <si>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</si>
  <si>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</si>
  <si>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</si>
  <si>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</si>
  <si>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</si>
  <si>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</si>
  <si>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</si>
  <si>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</si>
  <si>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</si>
  <si>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</si>
  <si>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</si>
  <si>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</si>
  <si>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</si>
  <si>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</si>
  <si>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</si>
  <si>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</si>
  <si>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</si>
  <si>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</si>
  <si>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</si>
  <si>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</si>
  <si>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</si>
  <si>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</si>
  <si>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</si>
  <si>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</si>
  <si>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</si>
  <si>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</si>
  <si>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</si>
  <si>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</si>
  <si>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</si>
  <si>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</si>
  <si>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</si>
  <si>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</si>
  <si>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</si>
  <si>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</si>
  <si>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</si>
  <si>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</si>
  <si>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</si>
  <si>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</si>
  <si>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</si>
  <si>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</si>
  <si>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</si>
  <si>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</si>
  <si>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</si>
  <si>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</si>
  <si>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</si>
  <si>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</si>
  <si>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</si>
  <si>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</si>
  <si>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</si>
  <si>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</si>
  <si>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</si>
  <si>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</si>
  <si>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</si>
  <si>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</si>
  <si>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</si>
  <si>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</si>
  <si>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</si>
  <si>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</si>
  <si>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</si>
  <si>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</si>
  <si>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</si>
  <si>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</si>
  <si>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</si>
  <si>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</si>
  <si>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</si>
  <si>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</si>
  <si>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</si>
  <si>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</si>
  <si>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</si>
  <si>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</si>
  <si>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</si>
  <si>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</si>
  <si>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</si>
  <si>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</si>
  <si>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</si>
  <si>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</si>
  <si>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</si>
  <si>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</si>
  <si>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</si>
  <si>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</si>
  <si>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</si>
  <si>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</si>
  <si>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</si>
  <si>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</si>
  <si>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</si>
  <si>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</si>
  <si>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</si>
  <si>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</si>
  <si>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</si>
  <si>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</si>
  <si>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</si>
  <si>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</si>
  <si>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</si>
  <si>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</si>
  <si>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</si>
  <si>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</si>
  <si>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</si>
  <si>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</si>
  <si>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</si>
  <si>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</si>
  <si>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</si>
  <si>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</si>
  <si>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</si>
  <si>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</si>
  <si>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</si>
  <si>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</si>
  <si>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</si>
  <si>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</si>
  <si>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</si>
  <si>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</si>
  <si>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</si>
  <si>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</si>
  <si>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</si>
  <si>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</si>
  <si>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</si>
  <si>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</si>
  <si>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</si>
  <si>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</si>
  <si>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</si>
  <si>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</si>
  <si>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</si>
  <si>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</si>
  <si>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</si>
  <si>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</si>
  <si>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</si>
  <si>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</si>
  <si>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</si>
  <si>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</si>
  <si>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</si>
  <si>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</si>
  <si>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</si>
  <si>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</si>
  <si>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</si>
  <si>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</si>
  <si>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</si>
  <si>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</si>
  <si>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</si>
  <si>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</si>
  <si>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</si>
  <si>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</si>
  <si>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</si>
  <si>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</si>
  <si>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</si>
  <si>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</si>
  <si>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</si>
  <si>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</si>
  <si>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</si>
  <si>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</si>
  <si>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</si>
  <si>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</si>
  <si>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</si>
  <si>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</si>
  <si>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</si>
  <si>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</si>
  <si>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</si>
  <si>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</si>
  <si>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</si>
  <si>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</si>
  <si>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</si>
  <si>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</si>
  <si>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</si>
  <si>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</si>
  <si>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</si>
  <si>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</si>
  <si>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</si>
  <si>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</si>
  <si>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</si>
  <si>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</si>
  <si>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</si>
  <si>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</si>
  <si>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</si>
  <si>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</si>
  <si>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</si>
  <si>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</si>
  <si>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</si>
  <si>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</si>
  <si>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</si>
  <si>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</si>
  <si>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</si>
  <si>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</si>
  <si>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</si>
  <si>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</si>
  <si>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</si>
  <si>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</si>
  <si>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</si>
  <si>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</si>
  <si>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</si>
  <si>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</si>
  <si>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</si>
  <si>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</si>
  <si>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</si>
  <si>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</si>
  <si>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</si>
  <si>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</si>
  <si>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</si>
  <si>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</si>
  <si>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</si>
  <si>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</si>
  <si>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</si>
  <si>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</si>
  <si>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</si>
  <si>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</si>
  <si>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</si>
  <si>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</si>
  <si>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</si>
  <si>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</si>
  <si>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</si>
  <si>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</si>
  <si>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</si>
  <si>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</si>
  <si>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</si>
  <si>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</si>
  <si>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</si>
  <si>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</si>
  <si>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</si>
  <si>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</si>
  <si>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</si>
  <si>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</si>
  <si>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</si>
  <si>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</si>
  <si>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</si>
  <si>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</si>
  <si>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</si>
  <si>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</si>
  <si>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</si>
  <si>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</si>
  <si>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</si>
  <si>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</si>
  <si>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</si>
  <si>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</si>
  <si>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</si>
  <si>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</si>
  <si>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</si>
  <si>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</si>
  <si>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</si>
  <si>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</si>
  <si>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</si>
  <si>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</si>
  <si>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</si>
  <si>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</si>
  <si>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</si>
  <si>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</si>
  <si>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</si>
  <si>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</si>
  <si>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</si>
  <si>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</si>
  <si>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</si>
  <si>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</si>
  <si>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</si>
  <si>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</si>
  <si>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</si>
  <si>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</si>
  <si>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</si>
  <si>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</si>
  <si>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</si>
  <si>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</si>
  <si>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</si>
  <si>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</si>
  <si>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</si>
  <si>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</si>
  <si>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</si>
  <si>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</si>
  <si>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</si>
  <si>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</si>
  <si>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</si>
  <si>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</si>
  <si>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</si>
  <si>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</si>
  <si>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</si>
  <si>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</si>
  <si>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</si>
  <si>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</si>
  <si>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</si>
  <si>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</si>
  <si>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</si>
  <si>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</si>
  <si>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</si>
  <si>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</si>
  <si>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</si>
  <si>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</si>
  <si>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</si>
  <si>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</si>
  <si>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</si>
  <si>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</si>
  <si>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</si>
  <si>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</si>
  <si>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</si>
  <si>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</si>
  <si>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</si>
  <si>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</si>
  <si>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</si>
  <si>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</si>
  <si>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</si>
  <si>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</si>
  <si>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</si>
  <si>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</si>
  <si>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</si>
  <si>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</si>
  <si>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</si>
  <si>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</si>
  <si>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</si>
  <si>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</si>
  <si>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</si>
  <si>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</si>
  <si>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</si>
  <si>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</si>
  <si>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</si>
  <si>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</si>
  <si>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</si>
  <si>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</si>
  <si>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</si>
  <si>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</si>
  <si>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</si>
  <si>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</si>
  <si>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</si>
  <si>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</si>
  <si>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</si>
  <si>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</si>
  <si>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</si>
  <si>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</si>
  <si>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</si>
  <si>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</si>
  <si>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</si>
  <si>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</si>
  <si>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</si>
  <si>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</si>
  <si>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</si>
  <si>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</si>
  <si>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</si>
  <si>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</si>
  <si>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</si>
  <si>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</si>
  <si>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</si>
  <si>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</si>
  <si>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</si>
  <si>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</si>
  <si>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</si>
  <si>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</si>
  <si>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</si>
  <si>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</si>
  <si>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</si>
  <si>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</si>
  <si>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</si>
  <si>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</si>
  <si>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</si>
  <si>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</si>
  <si>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</si>
  <si>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</si>
  <si>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</si>
  <si>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</si>
  <si>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</si>
  <si>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</si>
  <si>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</si>
  <si>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</si>
  <si>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</si>
  <si>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</si>
  <si>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</si>
  <si>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</si>
  <si>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</si>
  <si>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</si>
  <si>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</si>
  <si>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</si>
  <si>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</si>
  <si>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</si>
  <si>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</si>
  <si>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</si>
  <si>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</si>
  <si>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</si>
  <si>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</si>
  <si>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</si>
  <si>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</si>
  <si>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</si>
  <si>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</si>
  <si>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</si>
  <si>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</si>
  <si>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</si>
  <si>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</si>
  <si>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</si>
  <si>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</si>
  <si>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</si>
  <si>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</si>
  <si>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</si>
  <si>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</si>
  <si>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</si>
  <si>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</si>
  <si>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</si>
  <si>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</si>
  <si>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</si>
  <si>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</si>
  <si>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</si>
  <si>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</si>
  <si>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</si>
  <si>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</si>
  <si>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</si>
  <si>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</si>
  <si>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</si>
  <si>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</si>
  <si>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</si>
  <si>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</si>
  <si>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</si>
  <si>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</si>
  <si>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</si>
  <si>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</si>
  <si>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</si>
  <si>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</si>
  <si>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</si>
  <si>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</si>
  <si>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</si>
  <si>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</si>
  <si>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</si>
  <si>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</si>
  <si>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</si>
  <si>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</si>
  <si>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</si>
  <si>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</si>
  <si>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</si>
  <si>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</si>
  <si>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</si>
  <si>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</si>
  <si>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</si>
  <si>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</si>
  <si>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</si>
  <si>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</si>
  <si>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</si>
  <si>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</si>
  <si>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</si>
  <si>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</si>
  <si>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</si>
  <si>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</si>
  <si>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</si>
  <si>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</si>
  <si>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</si>
  <si>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</si>
  <si>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</si>
  <si>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</si>
  <si>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</si>
  <si>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</si>
  <si>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</si>
  <si>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</si>
  <si>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</si>
  <si>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</si>
  <si>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</si>
  <si>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</si>
  <si>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</si>
  <si>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</si>
  <si>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</si>
  <si>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</si>
  <si>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</si>
  <si>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</si>
  <si>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</si>
  <si>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</si>
  <si>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</si>
  <si>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</si>
  <si>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</si>
  <si>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</si>
  <si>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</si>
  <si>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</si>
  <si>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</si>
  <si>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</si>
  <si>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</si>
  <si>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</si>
  <si>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</si>
  <si>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</si>
  <si>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</si>
  <si>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</si>
  <si>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</si>
  <si>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</si>
  <si>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</si>
  <si>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</si>
  <si>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</si>
  <si>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</si>
  <si>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</si>
  <si>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</si>
  <si>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</si>
  <si>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</si>
  <si>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</si>
  <si>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</si>
  <si>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</si>
  <si>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</si>
  <si>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</si>
  <si>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</si>
  <si>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</si>
  <si>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</si>
  <si>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</si>
  <si>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</si>
  <si>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</si>
  <si>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</si>
  <si>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</si>
  <si>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</si>
  <si>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</si>
  <si>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</si>
  <si>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</si>
  <si>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</si>
  <si>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</si>
  <si>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</si>
  <si>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</si>
  <si>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</si>
  <si>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</si>
  <si>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</si>
  <si>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</si>
  <si>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</si>
  <si>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</si>
  <si>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</si>
  <si>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</si>
  <si>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</si>
  <si>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</si>
  <si>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</si>
  <si>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</si>
  <si>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</si>
  <si>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</si>
  <si>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</si>
  <si>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</si>
  <si>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</si>
  <si>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</si>
  <si>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</si>
  <si>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</si>
  <si>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</si>
  <si>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</si>
  <si>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</si>
  <si>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</si>
  <si>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</si>
  <si>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</si>
  <si>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</si>
  <si>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</si>
  <si>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</si>
  <si>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</si>
  <si>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</si>
  <si>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</si>
  <si>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</si>
  <si>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</si>
  <si>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</si>
  <si>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</si>
  <si>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</si>
  <si>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</si>
  <si>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</si>
  <si>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</si>
  <si>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</si>
  <si>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</si>
  <si>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</si>
  <si>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</si>
  <si>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</si>
  <si>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</si>
  <si>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</si>
  <si>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</si>
  <si>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</si>
  <si>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</si>
  <si>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</si>
  <si>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</si>
  <si>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</si>
  <si>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</si>
  <si>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</si>
  <si>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</si>
  <si>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</si>
  <si>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</si>
  <si>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</si>
  <si>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</si>
  <si>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</si>
  <si>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</si>
  <si>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</si>
  <si>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</si>
  <si>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</si>
  <si>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</si>
  <si>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</si>
  <si>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</si>
  <si>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</si>
  <si>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</si>
  <si>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</si>
  <si>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</si>
  <si>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</si>
  <si>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</si>
  <si>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</si>
  <si>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</si>
  <si>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</si>
  <si>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</si>
  <si>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</si>
  <si>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</si>
  <si>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</si>
  <si>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</si>
  <si>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</si>
  <si>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</si>
  <si>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</si>
  <si>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</si>
  <si>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</si>
  <si>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</si>
  <si>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</si>
  <si>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</si>
  <si>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</si>
  <si>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</si>
  <si>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</si>
  <si>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</si>
  <si>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</si>
  <si>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</si>
  <si>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</si>
  <si>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</si>
  <si>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</si>
  <si>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</si>
  <si>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</si>
  <si>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</si>
  <si>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</si>
  <si>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</si>
  <si>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</si>
  <si>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</si>
  <si>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</si>
  <si>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</si>
  <si>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</si>
  <si>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</si>
  <si>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</si>
  <si>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</si>
  <si>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</si>
  <si>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</si>
  <si>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</si>
  <si>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</si>
  <si>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</si>
  <si>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</si>
  <si>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</si>
  <si>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</si>
  <si>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</si>
  <si>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</si>
  <si>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</si>
  <si>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</si>
  <si>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</si>
  <si>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</si>
  <si>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</si>
  <si>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</si>
  <si>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</si>
  <si>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</si>
  <si>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</si>
  <si>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</si>
  <si>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</si>
  <si>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</si>
  <si>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</si>
  <si>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</si>
  <si>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</si>
  <si>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</si>
  <si>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</si>
  <si>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</si>
  <si>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</si>
  <si>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</si>
  <si>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</si>
  <si>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</si>
  <si>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</si>
  <si>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</si>
  <si>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</si>
  <si>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</si>
  <si>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</si>
  <si>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</si>
  <si>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</si>
  <si>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</si>
  <si>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</si>
  <si>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</si>
  <si>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</si>
  <si>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</si>
  <si>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</si>
  <si>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</si>
  <si>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</si>
  <si>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</si>
  <si>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</si>
  <si>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</si>
  <si>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</si>
  <si>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</si>
  <si>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</si>
  <si>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</si>
  <si>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</si>
  <si>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</si>
  <si>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</si>
  <si>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</si>
  <si>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</si>
  <si>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</si>
  <si>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</si>
  <si>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</si>
  <si>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</si>
  <si>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</si>
  <si>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</si>
  <si>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</si>
  <si>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</si>
  <si>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</si>
  <si>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</si>
  <si>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</si>
  <si>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</si>
  <si>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</si>
  <si>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</si>
  <si>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</si>
  <si>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</si>
  <si>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</si>
  <si>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</si>
  <si>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</si>
  <si>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</si>
  <si>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</si>
  <si>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</si>
  <si>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</si>
  <si>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</si>
  <si>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</si>
  <si>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</si>
  <si>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</si>
  <si>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</si>
  <si>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</si>
  <si>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</si>
  <si>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</si>
  <si>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</si>
  <si>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</si>
  <si>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</si>
  <si>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</si>
  <si>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</si>
  <si>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</si>
  <si>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</si>
  <si>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</si>
  <si>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</si>
  <si>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</si>
  <si>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</si>
  <si>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</si>
  <si>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</si>
  <si>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</si>
  <si>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</si>
  <si>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</si>
  <si>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</si>
  <si>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</si>
  <si>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</si>
  <si>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</si>
  <si>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</si>
  <si>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</si>
  <si>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</si>
  <si>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</si>
  <si>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</si>
  <si>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</si>
  <si>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</si>
  <si>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</si>
  <si>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</si>
  <si>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</si>
  <si>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</si>
  <si>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</si>
  <si>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</si>
  <si>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</si>
  <si>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</si>
  <si>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</si>
  <si>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</si>
  <si>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</si>
  <si>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</si>
  <si>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</si>
  <si>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</si>
  <si>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</si>
  <si>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</si>
  <si>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</si>
  <si>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</si>
  <si>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</si>
  <si>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</si>
  <si>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</si>
  <si>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</si>
  <si>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</si>
  <si>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</si>
  <si>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</si>
  <si>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</si>
  <si>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</si>
  <si>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</si>
  <si>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</si>
  <si>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</si>
  <si>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</si>
  <si>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</si>
  <si>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</si>
  <si>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</si>
  <si>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</si>
  <si>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</si>
  <si>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</si>
  <si>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</si>
  <si>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</si>
  <si>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</si>
  <si>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</si>
  <si>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</si>
  <si>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</si>
  <si>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</si>
  <si>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</si>
  <si>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</si>
  <si>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</si>
  <si>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</si>
  <si>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</si>
  <si>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</si>
  <si>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</si>
  <si>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</si>
  <si>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</si>
  <si>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</si>
  <si>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</si>
  <si>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</si>
  <si>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</si>
  <si>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</si>
  <si>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</si>
  <si>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</si>
  <si>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</si>
  <si>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</si>
  <si>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</si>
  <si>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</si>
  <si>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</si>
  <si>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</si>
  <si>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</si>
  <si>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</si>
  <si>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</si>
  <si>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</si>
  <si>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</si>
  <si>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</si>
  <si>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</si>
  <si>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</si>
  <si>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</si>
  <si>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</si>
  <si>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</si>
  <si>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</si>
  <si>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</si>
  <si>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</si>
  <si>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</si>
  <si>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</si>
  <si>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</si>
  <si>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</si>
  <si>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</si>
  <si>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</si>
  <si>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</si>
  <si>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</si>
  <si>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</si>
  <si>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</si>
  <si>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</si>
  <si>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</si>
  <si>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</si>
  <si>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</si>
  <si>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</si>
  <si>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</si>
  <si>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</si>
  <si>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</si>
  <si>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</si>
  <si>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</si>
  <si>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</si>
  <si>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</si>
  <si>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</si>
  <si>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</si>
  <si>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</si>
  <si>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</si>
  <si>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</si>
  <si>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</si>
  <si>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</si>
  <si>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</si>
  <si>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</si>
  <si>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</si>
  <si>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</si>
  <si>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</si>
  <si>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</si>
  <si>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</si>
  <si>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</si>
  <si>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</si>
  <si>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</si>
  <si>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</si>
  <si>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</si>
  <si>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</si>
  <si>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</si>
  <si>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</si>
  <si>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</si>
  <si>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</si>
  <si>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</si>
  <si>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</si>
  <si>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</si>
  <si>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</si>
  <si>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</si>
  <si>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</si>
  <si>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</si>
  <si>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</si>
  <si>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</si>
  <si>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</si>
  <si>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</si>
  <si>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</si>
  <si>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</si>
  <si>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</si>
  <si>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</si>
  <si>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</si>
  <si>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</si>
  <si>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</si>
  <si>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</si>
  <si>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</si>
  <si>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</si>
  <si>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</si>
  <si>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</si>
  <si>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</si>
  <si>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</si>
  <si>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</si>
  <si>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</si>
  <si>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</si>
  <si>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</si>
  <si>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</si>
  <si>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</si>
  <si>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</si>
  <si>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</si>
  <si>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</si>
  <si>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</si>
  <si>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</si>
  <si>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</si>
  <si>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</si>
  <si>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</si>
  <si>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</si>
  <si>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</si>
  <si>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</si>
  <si>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</si>
  <si>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</si>
  <si>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</si>
  <si>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</si>
  <si>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</si>
  <si>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</si>
  <si>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</si>
  <si>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</si>
  <si>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</si>
  <si>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</si>
  <si>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</si>
  <si>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</si>
  <si>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</si>
  <si>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</si>
  <si>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</si>
  <si>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</si>
  <si>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</si>
  <si>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</si>
  <si>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</si>
  <si>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</si>
  <si>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</si>
  <si>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</si>
  <si>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</si>
  <si>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</si>
  <si>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</si>
  <si>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</si>
  <si>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</si>
  <si>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</si>
  <si>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</si>
  <si>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</si>
  <si>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</si>
  <si>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</si>
  <si>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</si>
  <si>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</si>
  <si>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</si>
  <si>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</si>
  <si>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</si>
  <si>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</si>
  <si>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</si>
  <si>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</si>
  <si>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</si>
  <si>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</si>
  <si>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</si>
  <si>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</si>
  <si>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</si>
  <si>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</si>
  <si>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</si>
  <si>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</si>
  <si>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</si>
  <si>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</si>
  <si>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</si>
  <si>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</si>
  <si>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</si>
  <si>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</si>
  <si>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</si>
  <si>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</si>
  <si>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</si>
  <si>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</si>
  <si>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</si>
  <si>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</si>
  <si>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</si>
  <si>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</si>
  <si>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</si>
  <si>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</si>
  <si>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</si>
  <si>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</si>
  <si>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</si>
  <si>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</si>
  <si>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</si>
  <si>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</si>
  <si>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</si>
  <si>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</si>
  <si>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</si>
  <si>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</si>
  <si>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</si>
  <si>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</si>
  <si>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</si>
  <si>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</si>
  <si>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</si>
  <si>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</si>
  <si>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</si>
  <si>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</si>
  <si>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</si>
  <si>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</si>
  <si>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</si>
  <si>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</si>
  <si>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</si>
  <si>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</si>
  <si>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</si>
  <si>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</si>
  <si>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</si>
  <si>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</si>
  <si>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</si>
  <si>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</si>
  <si>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</si>
  <si>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</si>
  <si>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</si>
  <si>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</si>
  <si>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</si>
  <si>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</si>
  <si>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</si>
  <si>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</si>
  <si>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</si>
  <si>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</si>
  <si>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</si>
  <si>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</si>
  <si>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</si>
  <si>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</si>
  <si>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</si>
  <si>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</si>
  <si>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</si>
  <si>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</si>
  <si>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</si>
  <si>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</si>
  <si>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</si>
  <si>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</si>
  <si>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</si>
  <si>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</si>
  <si>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</si>
  <si>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</si>
  <si>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</si>
  <si>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</si>
  <si>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</si>
  <si>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</si>
  <si>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</si>
  <si>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</si>
  <si>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</si>
  <si>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</si>
  <si>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</si>
  <si>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</si>
  <si>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</si>
  <si>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</si>
  <si>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</si>
  <si>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</si>
  <si>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</si>
  <si>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</si>
  <si>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</si>
  <si>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</si>
  <si>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</si>
  <si>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</si>
  <si>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</si>
  <si>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</si>
  <si>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</si>
  <si>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</si>
  <si>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</si>
  <si>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</si>
  <si>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</si>
  <si>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</si>
  <si>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</si>
  <si>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</si>
  <si>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</si>
  <si>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</si>
  <si>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</si>
  <si>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</si>
  <si>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</si>
  <si>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</si>
  <si>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</si>
  <si>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</si>
  <si>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</si>
  <si>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</si>
  <si>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</si>
  <si>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</si>
  <si>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</si>
  <si>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</si>
  <si>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</si>
  <si>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</si>
  <si>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</si>
  <si>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</si>
  <si>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</si>
  <si>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</si>
  <si>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</si>
  <si>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</si>
  <si>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</si>
  <si>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</si>
  <si>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</si>
  <si>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</si>
  <si>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</si>
  <si>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</si>
  <si>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</si>
  <si>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</si>
  <si>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</si>
  <si>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</si>
  <si>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</si>
  <si>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</si>
  <si>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</si>
  <si>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</si>
  <si>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</si>
  <si>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</si>
  <si>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</si>
  <si>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</si>
  <si>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</si>
  <si>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</si>
  <si>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</si>
  <si>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</si>
  <si>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</si>
  <si>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</si>
  <si>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</si>
  <si>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</si>
  <si>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</si>
  <si>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</si>
  <si>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</si>
  <si>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</si>
  <si>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</si>
  <si>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</si>
  <si>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</si>
  <si>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</si>
  <si>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</si>
  <si>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</si>
  <si>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</si>
  <si>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</si>
  <si>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</si>
  <si>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</si>
  <si>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</si>
  <si>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</si>
  <si>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</si>
  <si>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</si>
  <si>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</si>
  <si>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</si>
  <si>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</si>
  <si>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</si>
  <si>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</si>
  <si>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</si>
  <si>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</si>
  <si>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</si>
  <si>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</si>
  <si>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</si>
  <si>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</si>
  <si>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</si>
  <si>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</si>
  <si>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</si>
  <si>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</si>
  <si>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</si>
  <si>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</si>
  <si>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</si>
  <si>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</si>
  <si>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</si>
  <si>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</si>
  <si>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</si>
  <si>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</si>
  <si>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</si>
  <si>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</si>
  <si>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</si>
  <si>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</si>
  <si>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</si>
  <si>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</si>
  <si>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</si>
  <si>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</si>
  <si>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</si>
  <si>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</si>
  <si>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</si>
  <si>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</si>
  <si>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</si>
  <si>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</si>
  <si>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</si>
  <si>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</si>
  <si>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</si>
  <si>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</si>
  <si>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</si>
  <si>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</si>
  <si>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</si>
  <si>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</si>
  <si>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</si>
  <si>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</si>
  <si>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</si>
  <si>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</si>
  <si>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</si>
  <si>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</si>
  <si>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</si>
  <si>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</si>
  <si>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</si>
  <si>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</si>
  <si>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</si>
  <si>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</si>
  <si>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</si>
  <si>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</si>
  <si>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</si>
  <si>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</si>
  <si>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</si>
  <si>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</si>
  <si>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</si>
  <si>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</si>
  <si>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</si>
  <si>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</si>
  <si>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</si>
  <si>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</si>
  <si>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</si>
  <si>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</si>
  <si>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</si>
  <si>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</si>
  <si>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</si>
  <si>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</si>
  <si>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</si>
  <si>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</si>
  <si>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</si>
  <si>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</si>
  <si>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</si>
  <si>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</si>
  <si>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</si>
  <si>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</si>
  <si>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</si>
  <si>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</si>
  <si>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</si>
  <si>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</si>
  <si>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</si>
  <si>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</si>
  <si>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</si>
  <si>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</si>
  <si>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</si>
  <si>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</si>
  <si>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</si>
  <si>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</si>
  <si>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</si>
  <si>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</si>
  <si>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</si>
  <si>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</si>
  <si>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</si>
  <si>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</si>
  <si>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</si>
  <si>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</si>
  <si>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</si>
  <si>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</si>
  <si>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</si>
  <si>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</si>
  <si>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</si>
  <si>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</si>
  <si>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</si>
  <si>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</si>
  <si>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</si>
  <si>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</si>
  <si>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</si>
  <si>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</si>
  <si>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</si>
  <si>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</si>
  <si>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</si>
  <si>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</si>
  <si>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</si>
  <si>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</si>
  <si>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</si>
  <si>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</si>
  <si>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</si>
  <si>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</si>
  <si>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</si>
  <si>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</si>
  <si>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</si>
  <si>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</si>
  <si>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</si>
  <si>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</si>
  <si>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</si>
  <si>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</si>
  <si>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</si>
  <si>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</si>
  <si>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</si>
  <si>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</si>
  <si>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</si>
  <si>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</si>
  <si>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</si>
  <si>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</si>
  <si>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</si>
  <si>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</si>
  <si>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</si>
  <si>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</si>
  <si>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</si>
  <si>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</si>
  <si>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</si>
  <si>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</si>
  <si>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</si>
  <si>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</si>
  <si>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</si>
  <si>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</si>
  <si>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</si>
  <si>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</si>
  <si>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</si>
  <si>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</si>
  <si>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</si>
  <si>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</si>
  <si>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</si>
  <si>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</si>
  <si>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</si>
  <si>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</si>
  <si>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</si>
  <si>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</si>
  <si>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</si>
  <si>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</si>
  <si>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</si>
  <si>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</si>
  <si>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</si>
  <si>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</si>
  <si>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</si>
  <si>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</si>
  <si>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</si>
  <si>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</si>
  <si>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</si>
  <si>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</si>
  <si>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</si>
  <si>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</si>
  <si>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</si>
  <si>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</si>
  <si>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</si>
  <si>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</si>
  <si>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</si>
  <si>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</si>
  <si>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</si>
  <si>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</si>
  <si>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</si>
  <si>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</si>
  <si>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</si>
  <si>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</si>
  <si>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</si>
  <si>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</si>
  <si>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</si>
  <si>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</si>
  <si>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</si>
  <si>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</si>
  <si>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</si>
  <si>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</si>
  <si>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</si>
  <si>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</si>
  <si>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</si>
  <si>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</si>
  <si>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</si>
  <si>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</si>
  <si>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</si>
  <si>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</si>
  <si>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</si>
  <si>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</si>
  <si>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</si>
  <si>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</si>
  <si>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</si>
  <si>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</si>
  <si>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</si>
  <si>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</si>
  <si>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</si>
  <si>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</si>
  <si>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</si>
  <si>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</si>
  <si>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</si>
  <si>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</si>
  <si>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</si>
  <si>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</si>
  <si>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</si>
  <si>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</si>
  <si>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</si>
  <si>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</si>
  <si>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</si>
  <si>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</si>
  <si>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</si>
  <si>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</si>
  <si>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</si>
  <si>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</si>
  <si>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</si>
  <si>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</si>
  <si>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</si>
  <si>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</si>
  <si>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</si>
  <si>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</si>
  <si>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</si>
  <si>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</si>
  <si>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</si>
  <si>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</si>
  <si>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</si>
  <si>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</si>
  <si>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</si>
  <si>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</si>
  <si>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</si>
  <si>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</si>
  <si>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</si>
  <si>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</si>
  <si>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</si>
  <si>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</si>
  <si>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</si>
  <si>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</si>
  <si>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</si>
  <si>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</si>
  <si>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</si>
  <si>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</si>
  <si>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</si>
  <si>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</si>
  <si>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</si>
  <si>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</si>
  <si>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</si>
  <si>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</si>
  <si>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</si>
  <si>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</si>
  <si>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</si>
  <si>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</si>
  <si>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</si>
  <si>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</si>
  <si>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</si>
  <si>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</si>
  <si>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</si>
  <si>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</si>
  <si>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</si>
  <si>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</si>
  <si>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</si>
  <si>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</si>
  <si>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</si>
  <si>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</si>
  <si>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</si>
  <si>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</si>
  <si>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</si>
  <si>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</si>
  <si>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</si>
  <si>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</si>
  <si>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</si>
  <si>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</si>
  <si>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</si>
  <si>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</si>
  <si>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</si>
  <si>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</si>
  <si>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</si>
  <si>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</si>
  <si>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</si>
  <si>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</si>
  <si>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</si>
  <si>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</si>
  <si>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</si>
  <si>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</si>
  <si>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</si>
  <si>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</si>
  <si>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</si>
  <si>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</si>
  <si>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</si>
  <si>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</si>
  <si>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</si>
  <si>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</si>
  <si>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</si>
  <si>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</si>
  <si>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</si>
  <si>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</si>
  <si>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</si>
  <si>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</si>
  <si>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</si>
  <si>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</si>
  <si>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</si>
  <si>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</si>
  <si>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</si>
  <si>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</si>
  <si>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</si>
  <si>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</si>
  <si>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</si>
  <si>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</si>
  <si>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</si>
  <si>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</si>
  <si>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</si>
  <si>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</si>
  <si>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</si>
  <si>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</si>
  <si>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</si>
  <si>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</si>
  <si>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</si>
  <si>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</si>
  <si>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</si>
  <si>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</si>
  <si>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</si>
  <si>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</si>
  <si>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</si>
  <si>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</si>
  <si>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</si>
  <si>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</si>
  <si>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</si>
  <si>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</si>
  <si>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</si>
  <si>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</si>
  <si>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</si>
  <si>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</si>
  <si>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</si>
  <si>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</si>
  <si>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</si>
  <si>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</si>
  <si>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</si>
  <si>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</si>
  <si>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</si>
  <si>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</si>
  <si>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</si>
  <si>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</si>
  <si>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</si>
  <si>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</si>
  <si>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</si>
  <si>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</si>
  <si>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</si>
  <si>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</si>
  <si>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</si>
  <si>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</si>
  <si>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</si>
  <si>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</si>
  <si>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</si>
  <si>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</si>
  <si>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</si>
  <si>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</si>
  <si>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</si>
  <si>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</si>
  <si>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</si>
  <si>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</si>
  <si>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</si>
  <si>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</si>
  <si>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</si>
  <si>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</si>
  <si>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</si>
  <si>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</si>
  <si>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</si>
  <si>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</si>
  <si>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</si>
  <si>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</si>
  <si>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</si>
  <si>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</si>
  <si>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</si>
  <si>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</si>
  <si>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</si>
  <si>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</si>
  <si>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</si>
  <si>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</si>
  <si>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</si>
  <si>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</si>
  <si>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</si>
  <si>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</si>
  <si>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</si>
  <si>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</si>
  <si>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</si>
  <si>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</si>
  <si>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</si>
  <si>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</si>
  <si>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</si>
  <si>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</si>
  <si>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</si>
  <si>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</si>
  <si>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</si>
  <si>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</si>
  <si>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</si>
  <si>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</si>
  <si>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</si>
  <si>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</si>
  <si>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</si>
  <si>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</si>
  <si>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</si>
  <si>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</si>
  <si>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</si>
  <si>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</si>
  <si>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</si>
  <si>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</si>
  <si>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</si>
  <si>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</si>
  <si>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</si>
  <si>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</si>
  <si>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</si>
  <si>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</si>
  <si>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</si>
  <si>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</si>
  <si>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</si>
  <si>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</si>
  <si>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</si>
  <si>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</si>
  <si>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</si>
  <si>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</si>
  <si>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</si>
  <si>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</si>
  <si>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</si>
  <si>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</si>
  <si>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</si>
  <si>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</si>
  <si>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</si>
  <si>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</si>
  <si>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</si>
  <si>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</si>
  <si>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</si>
  <si>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</si>
  <si>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</si>
  <si>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</si>
  <si>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</si>
  <si>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</si>
  <si>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</si>
  <si>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</si>
  <si>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</si>
  <si>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</si>
  <si>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</si>
  <si>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</si>
  <si>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</si>
  <si>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</si>
  <si>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</si>
  <si>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</si>
  <si>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</si>
  <si>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</si>
  <si>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</si>
  <si>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</si>
  <si>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</si>
  <si>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</si>
  <si>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</si>
  <si>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</si>
  <si>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</si>
  <si>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</si>
  <si>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</si>
  <si>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</si>
  <si>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</si>
  <si>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</si>
  <si>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</si>
  <si>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</si>
  <si>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</si>
  <si>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</si>
  <si>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</si>
  <si>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</si>
  <si>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</si>
  <si>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</si>
  <si>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</si>
  <si>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</si>
  <si>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</si>
  <si>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</si>
  <si>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</si>
  <si>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</si>
  <si>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</si>
  <si>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</si>
  <si>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</si>
  <si>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</si>
  <si>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</si>
  <si>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</si>
  <si>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</si>
  <si>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</si>
  <si>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</si>
  <si>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</si>
  <si>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</si>
  <si>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</si>
  <si>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</si>
  <si>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</si>
  <si>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</si>
  <si>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</si>
  <si>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</si>
  <si>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</si>
  <si>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</si>
  <si>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</si>
  <si>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</si>
  <si>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</si>
  <si>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</si>
  <si>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</si>
  <si>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</si>
  <si>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</si>
  <si>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</si>
  <si>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</si>
  <si>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</si>
  <si>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</si>
  <si>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</si>
  <si>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</si>
  <si>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</si>
  <si>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</si>
  <si>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</si>
  <si>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</si>
  <si>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</si>
  <si>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</si>
  <si>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</si>
  <si>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</si>
  <si>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</si>
  <si>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</si>
  <si>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</si>
  <si>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</si>
  <si>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</si>
  <si>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</si>
  <si>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</si>
  <si>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</si>
  <si>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</si>
  <si>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</si>
  <si>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</si>
  <si>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</si>
  <si>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</si>
  <si>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</si>
  <si>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</si>
  <si>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</si>
  <si>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</si>
  <si>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</si>
  <si>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</si>
  <si>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</si>
  <si>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</si>
  <si>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</si>
  <si>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</si>
  <si>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</si>
  <si>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</si>
  <si>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</si>
  <si>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</si>
  <si>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</si>
  <si>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</si>
  <si>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</si>
  <si>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</si>
  <si>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</si>
  <si>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</si>
  <si>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</si>
  <si>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</si>
  <si>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</si>
  <si>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</si>
  <si>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</si>
  <si>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</si>
  <si>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</si>
  <si>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</si>
  <si>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</si>
  <si>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</si>
  <si>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</si>
  <si>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</si>
  <si>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</si>
  <si>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</si>
  <si>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</si>
  <si>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</si>
  <si>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</si>
  <si>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</si>
  <si>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</si>
  <si>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</si>
  <si>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</si>
  <si>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</si>
  <si>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</si>
  <si>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</si>
  <si>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</si>
  <si>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</si>
  <si>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</si>
  <si>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</si>
  <si>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</si>
  <si>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</si>
  <si>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</si>
  <si>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</si>
  <si>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</si>
  <si>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</si>
  <si>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</si>
  <si>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</si>
  <si>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</si>
  <si>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</si>
  <si>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</si>
  <si>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</si>
  <si>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</si>
  <si>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</si>
  <si>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</si>
  <si>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</si>
  <si>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</si>
  <si>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</si>
  <si>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</si>
  <si>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</si>
  <si>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</si>
  <si>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</si>
  <si>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</si>
  <si>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</si>
  <si>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</si>
  <si>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</si>
  <si>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</si>
  <si>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</si>
  <si>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</si>
  <si>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</si>
  <si>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</si>
  <si>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</si>
  <si>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</si>
  <si>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</si>
  <si>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</si>
  <si>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</si>
  <si>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</si>
  <si>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</si>
  <si>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</si>
  <si>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</si>
  <si>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</si>
  <si>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</si>
  <si>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</si>
  <si>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</si>
  <si>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</si>
  <si>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</si>
  <si>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</si>
  <si>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</si>
  <si>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</si>
  <si>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</si>
  <si>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</si>
  <si>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</si>
  <si>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</si>
  <si>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</si>
  <si>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</si>
  <si>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</si>
  <si>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</si>
  <si>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</si>
  <si>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</si>
  <si>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</si>
  <si>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</si>
  <si>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</si>
  <si>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</si>
  <si>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</si>
  <si>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</si>
  <si>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</si>
  <si>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</si>
  <si>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</si>
  <si>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</si>
  <si>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</si>
  <si>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</si>
  <si>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</si>
  <si>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</si>
  <si>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</si>
  <si>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</si>
  <si>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</si>
  <si>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</si>
  <si>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</si>
  <si>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</si>
  <si>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</si>
  <si>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</si>
  <si>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</si>
  <si>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</si>
  <si>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</si>
  <si>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</si>
  <si>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</si>
  <si>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</si>
  <si>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</si>
  <si>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</si>
  <si>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</si>
  <si>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</si>
  <si>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</si>
  <si>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</si>
  <si>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</si>
  <si>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</si>
  <si>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</si>
  <si>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</si>
  <si>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</si>
  <si>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</si>
  <si>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</si>
  <si>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</si>
  <si>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</si>
  <si>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</si>
  <si>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</si>
  <si>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</si>
  <si>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</si>
  <si>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</si>
  <si>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</si>
  <si>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</si>
  <si>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</si>
  <si>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</si>
  <si>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</si>
  <si>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</si>
  <si>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</si>
  <si>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</si>
  <si>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</si>
  <si>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</si>
  <si>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</si>
  <si>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</si>
  <si>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</si>
  <si>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</si>
  <si>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</si>
  <si>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</si>
  <si>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</si>
  <si>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</si>
  <si>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</si>
  <si>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</si>
  <si>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</si>
  <si>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</si>
  <si>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</si>
  <si>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</si>
  <si>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</si>
  <si>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</si>
  <si>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</si>
  <si>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</si>
  <si>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</si>
  <si>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</si>
  <si>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</si>
  <si>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</si>
  <si>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</si>
  <si>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</si>
  <si>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</si>
  <si>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</si>
  <si>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</si>
  <si>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</si>
  <si>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</si>
  <si>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</si>
  <si>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</si>
  <si>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</si>
  <si>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</si>
  <si>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</si>
  <si>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</si>
  <si>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</si>
  <si>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</si>
  <si>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</si>
  <si>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</si>
  <si>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</si>
  <si>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</si>
  <si>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</si>
  <si>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</si>
  <si>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</si>
  <si>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</si>
  <si>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</si>
  <si>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</si>
  <si>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</si>
  <si>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</si>
  <si>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</si>
  <si>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</si>
  <si>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</si>
  <si>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</si>
  <si>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</si>
  <si>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</si>
  <si>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</si>
  <si>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</si>
  <si>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</si>
  <si>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</si>
  <si>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</si>
  <si>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</si>
  <si>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</si>
  <si>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</si>
  <si>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</si>
  <si>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</si>
  <si>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</si>
  <si>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</si>
  <si>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</si>
  <si>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</si>
  <si>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</si>
  <si>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</si>
  <si>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</si>
  <si>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</si>
  <si>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</si>
  <si>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</si>
  <si>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</si>
  <si>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</si>
  <si>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</si>
  <si>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</si>
  <si>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</si>
  <si>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</si>
  <si>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</si>
  <si>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</si>
  <si>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</si>
  <si>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</si>
  <si>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</si>
  <si>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</si>
  <si>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</si>
  <si>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</si>
  <si>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</si>
  <si>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</si>
  <si>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</si>
  <si>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</si>
  <si>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</si>
  <si>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</si>
  <si>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</si>
  <si>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</si>
  <si>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</si>
  <si>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</si>
  <si>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</si>
  <si>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</si>
  <si>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</si>
  <si>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</si>
  <si>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</si>
  <si>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</si>
  <si>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</si>
  <si>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</si>
  <si>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</si>
  <si>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</si>
  <si>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</si>
  <si>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</si>
  <si>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</si>
  <si>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</si>
  <si>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</si>
  <si>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</si>
  <si>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</si>
  <si>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</si>
  <si>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</si>
  <si>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</si>
  <si>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</si>
  <si>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</si>
  <si>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</si>
  <si>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</si>
  <si>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</si>
  <si>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</si>
  <si>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</si>
  <si>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</si>
  <si>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</si>
  <si>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</si>
  <si>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</si>
  <si>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</si>
  <si>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</si>
  <si>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</si>
  <si>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</si>
  <si>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</si>
  <si>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</si>
  <si>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</si>
  <si>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</si>
  <si>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</si>
  <si>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</si>
  <si>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</si>
  <si>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</si>
  <si>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</si>
  <si>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</si>
  <si>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</si>
  <si>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</si>
  <si>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</si>
  <si>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</si>
  <si>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</si>
  <si>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</si>
  <si>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</si>
  <si>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</si>
  <si>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</si>
  <si>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</si>
  <si>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</si>
  <si>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</si>
  <si>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</si>
  <si>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</si>
  <si>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</si>
  <si>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</si>
  <si>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</si>
  <si>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</si>
  <si>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</si>
  <si>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</si>
  <si>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</si>
  <si>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</si>
  <si>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</si>
  <si>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</si>
  <si>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</si>
  <si>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</si>
  <si>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</si>
  <si>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</si>
  <si>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</si>
  <si>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</si>
  <si>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</si>
  <si>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</si>
  <si>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</si>
  <si>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</si>
  <si>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</si>
  <si>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</si>
  <si>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</si>
  <si>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</si>
  <si>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</si>
  <si>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</si>
  <si>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</si>
  <si>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</si>
  <si>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</si>
  <si>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</si>
  <si>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</si>
  <si>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</si>
  <si>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</si>
  <si>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</si>
  <si>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</si>
  <si>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</si>
  <si>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</si>
  <si>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</si>
  <si>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</si>
  <si>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</si>
  <si>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</si>
  <si>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</si>
  <si>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</si>
  <si>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</si>
  <si>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</si>
  <si>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</si>
  <si>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</si>
  <si>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</si>
  <si>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</si>
  <si>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</si>
  <si>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</si>
  <si>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</si>
  <si>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</si>
  <si>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</si>
  <si>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</si>
  <si>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</si>
  <si>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</si>
  <si>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</si>
  <si>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</si>
  <si>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</si>
  <si>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</si>
  <si>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</si>
  <si>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</si>
  <si>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</si>
  <si>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</si>
  <si>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</si>
  <si>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</si>
  <si>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</si>
  <si>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</si>
  <si>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</si>
  <si>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</si>
  <si>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</si>
  <si>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</si>
  <si>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</si>
  <si>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</si>
  <si>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</si>
  <si>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</si>
  <si>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</si>
  <si>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</si>
  <si>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</si>
  <si>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</si>
  <si>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</si>
  <si>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</si>
  <si>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</si>
  <si>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</si>
  <si>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</si>
  <si>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</si>
  <si>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</si>
  <si>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</si>
  <si>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</si>
  <si>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</si>
  <si>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</si>
  <si>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</si>
  <si>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</si>
  <si>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</si>
  <si>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</si>
  <si>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</si>
  <si>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</si>
  <si>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</si>
  <si>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</si>
  <si>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</si>
  <si>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</si>
  <si>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</si>
  <si>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</si>
  <si>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</si>
  <si>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</si>
  <si>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</si>
  <si>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</si>
  <si>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</si>
  <si>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</si>
  <si>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</si>
  <si>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</si>
  <si>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</si>
  <si>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</si>
  <si>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</si>
  <si>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</si>
  <si>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</si>
  <si>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</si>
  <si>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</si>
  <si>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</si>
  <si>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</si>
  <si>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</si>
  <si>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</si>
  <si>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</si>
  <si>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</si>
  <si>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</si>
  <si>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</si>
  <si>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</si>
  <si>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</si>
  <si>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</si>
  <si>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</si>
  <si>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</si>
  <si>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</si>
  <si>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</si>
  <si>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</si>
  <si>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</si>
  <si>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</si>
  <si>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</si>
  <si>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</si>
  <si>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</si>
  <si>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</si>
  <si>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</si>
  <si>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</si>
  <si>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</si>
  <si>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</si>
  <si>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</si>
  <si>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</si>
  <si>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</si>
  <si>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</si>
  <si>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</si>
  <si>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</si>
  <si>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</si>
  <si>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</si>
  <si>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</si>
  <si>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</si>
  <si>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</si>
  <si>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</si>
  <si>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</si>
  <si>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</si>
  <si>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</si>
  <si>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</si>
  <si>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</si>
  <si>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</si>
  <si>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</si>
  <si>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</si>
  <si>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</si>
  <si>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</si>
  <si>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</si>
  <si>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</si>
  <si>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</si>
  <si>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</si>
  <si>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</si>
  <si>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</si>
  <si>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</si>
  <si>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</si>
  <si>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</si>
  <si>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</si>
  <si>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</si>
  <si>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</si>
  <si>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</si>
  <si>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</si>
  <si>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</si>
  <si>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</si>
  <si>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</si>
  <si>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</si>
  <si>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</si>
  <si>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</si>
  <si>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</si>
  <si>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</si>
  <si>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</si>
  <si>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</si>
  <si>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</si>
  <si>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</si>
  <si>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</si>
  <si>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</si>
  <si>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</si>
  <si>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</si>
  <si>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</si>
  <si>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</si>
  <si>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</si>
  <si>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</si>
  <si>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</si>
  <si>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</si>
  <si>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</si>
  <si>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</si>
  <si>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</si>
  <si>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</si>
  <si>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</si>
  <si>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</si>
  <si>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</si>
  <si>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</si>
  <si>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</si>
  <si>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</si>
  <si>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</si>
  <si>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</si>
  <si>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</si>
  <si>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</si>
  <si>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</si>
  <si>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</si>
  <si>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</si>
  <si>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</si>
  <si>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</si>
  <si>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</si>
  <si>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</si>
  <si>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</si>
  <si>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</si>
  <si>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</si>
  <si>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</si>
  <si>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</si>
  <si>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</si>
  <si>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</si>
  <si>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</si>
  <si>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</si>
  <si>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</si>
  <si>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</si>
  <si>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</si>
  <si>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</si>
  <si>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</si>
  <si>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</si>
  <si>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</si>
  <si>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</si>
  <si>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</si>
  <si>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</si>
  <si>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</si>
  <si>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</si>
  <si>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</si>
  <si>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</si>
  <si>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</si>
  <si>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</si>
  <si>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</si>
  <si>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</si>
  <si>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</si>
  <si>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</si>
  <si>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</si>
  <si>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</si>
  <si>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</si>
  <si>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</si>
  <si>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</si>
  <si>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</si>
  <si>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</si>
  <si>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</si>
  <si>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</si>
  <si>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</si>
  <si>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</si>
  <si>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</si>
  <si>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</si>
  <si>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</si>
  <si>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</si>
  <si>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</si>
  <si>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</si>
  <si>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</si>
  <si>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</si>
  <si>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</si>
  <si>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</si>
  <si>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</si>
  <si>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</si>
  <si>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</si>
  <si>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</si>
  <si>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</si>
  <si>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</si>
  <si>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</si>
  <si>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</si>
  <si>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</si>
  <si>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</si>
  <si>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</si>
  <si>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</si>
  <si>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</si>
  <si>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</si>
  <si>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</si>
  <si>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</si>
  <si>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</si>
  <si>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</si>
  <si>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</si>
  <si>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</si>
  <si>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</si>
  <si>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</si>
  <si>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</si>
  <si>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</si>
  <si>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</si>
  <si>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</si>
  <si>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</si>
  <si>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</si>
  <si>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</si>
  <si>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</si>
  <si>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</si>
  <si>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</si>
  <si>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</si>
  <si>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</si>
  <si>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</si>
  <si>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</si>
  <si>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</si>
  <si>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</si>
  <si>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</si>
  <si>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</si>
  <si>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</si>
  <si>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</si>
  <si>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</si>
  <si>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</si>
  <si>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</si>
  <si>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</si>
  <si>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</si>
  <si>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</si>
  <si>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</si>
  <si>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</si>
  <si>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</si>
  <si>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</si>
  <si>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</si>
  <si>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</si>
  <si>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</si>
  <si>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</si>
  <si>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</si>
  <si>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</si>
  <si>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</si>
  <si>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</si>
  <si>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</si>
  <si>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</si>
  <si>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</si>
  <si>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</si>
  <si>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</si>
  <si>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</si>
  <si>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</si>
  <si>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</si>
  <si>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</si>
  <si>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</si>
  <si>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</si>
  <si>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</si>
  <si>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</si>
  <si>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</si>
  <si>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</si>
  <si>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</si>
  <si>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</si>
  <si>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</si>
  <si>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</si>
  <si>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</si>
  <si>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</si>
  <si>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</si>
  <si>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</si>
  <si>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</si>
  <si>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</si>
  <si>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</si>
  <si>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</si>
  <si>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</si>
  <si>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</si>
  <si>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</si>
  <si>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</si>
  <si>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</si>
  <si>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</si>
  <si>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</si>
  <si>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</si>
  <si>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</si>
  <si>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</si>
  <si>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</si>
  <si>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</si>
  <si>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</si>
  <si>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</si>
  <si>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</si>
  <si>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</si>
  <si>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</si>
  <si>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</si>
  <si>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</si>
  <si>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</si>
  <si>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</si>
  <si>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</si>
  <si>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</si>
  <si>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</si>
  <si>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</si>
  <si>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</si>
  <si>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</si>
  <si>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</si>
  <si>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</si>
  <si>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</si>
  <si>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</si>
  <si>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</si>
  <si>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</si>
  <si>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</si>
  <si>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</si>
  <si>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</si>
  <si>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</si>
  <si>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</si>
  <si>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</si>
  <si>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</si>
  <si>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</si>
  <si>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</si>
  <si>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</si>
  <si>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</si>
  <si>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</si>
  <si>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</si>
  <si>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</si>
  <si>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</si>
  <si>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</si>
  <si>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</si>
  <si>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</si>
  <si>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</si>
  <si>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</si>
  <si>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</si>
  <si>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</si>
  <si>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</si>
  <si>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</si>
  <si>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</si>
  <si>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</si>
  <si>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</si>
  <si>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</si>
  <si>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</si>
  <si>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</si>
  <si>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</si>
  <si>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</si>
  <si>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</si>
  <si>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</si>
  <si>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</si>
  <si>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</si>
  <si>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</si>
  <si>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</si>
  <si>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</si>
  <si>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</si>
  <si>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</si>
  <si>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</si>
  <si>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</si>
  <si>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</si>
  <si>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</si>
  <si>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</si>
  <si>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</si>
  <si>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</si>
  <si>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</si>
  <si>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</si>
  <si>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</si>
  <si>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</si>
  <si>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</si>
  <si>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</si>
  <si>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</si>
  <si>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</si>
  <si>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</si>
  <si>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</si>
  <si>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</si>
  <si>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</si>
  <si>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</si>
  <si>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</si>
  <si>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</si>
  <si>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</si>
  <si>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</si>
  <si>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</si>
  <si>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</si>
  <si>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</si>
  <si>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</si>
  <si>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</si>
  <si>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</si>
  <si>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</si>
  <si>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</si>
  <si>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</si>
  <si>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</si>
  <si>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</si>
  <si>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</si>
  <si>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</si>
  <si>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</si>
  <si>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</si>
  <si>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</si>
  <si>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</si>
  <si>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</si>
  <si>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</si>
  <si>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</si>
  <si>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</si>
  <si>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</si>
  <si>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</si>
  <si>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</si>
  <si>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</si>
  <si>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</si>
  <si>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</si>
  <si>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</si>
  <si>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</si>
  <si>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</si>
  <si>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</si>
  <si>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</si>
  <si>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</si>
  <si>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</si>
  <si>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</si>
  <si>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</si>
  <si>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</si>
  <si>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</si>
  <si>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</si>
  <si>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</si>
  <si>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</si>
  <si>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</si>
  <si>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</si>
  <si>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</si>
  <si>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</si>
  <si>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</si>
  <si>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</si>
  <si>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</si>
  <si>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</si>
  <si>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</si>
  <si>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</si>
  <si>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</si>
  <si>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</si>
  <si>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</si>
  <si>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</si>
  <si>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</si>
  <si>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</si>
  <si>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</si>
  <si>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</si>
  <si>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</si>
  <si>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</si>
  <si>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</si>
  <si>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</si>
  <si>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</si>
  <si>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</si>
  <si>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</si>
  <si>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</si>
  <si>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</si>
  <si>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</si>
  <si>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</si>
  <si>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</si>
  <si>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</si>
  <si>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</si>
  <si>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</si>
  <si>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</si>
  <si>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</si>
  <si>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</si>
  <si>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</si>
  <si>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</si>
  <si>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</si>
  <si>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</si>
  <si>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</si>
  <si>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</si>
  <si>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</si>
  <si>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</si>
  <si>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</si>
  <si>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</si>
  <si>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</si>
  <si>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</si>
  <si>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</si>
  <si>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</si>
  <si>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</si>
  <si>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</si>
  <si>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</si>
  <si>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</si>
  <si>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</si>
  <si>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</si>
  <si>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</si>
  <si>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</si>
  <si>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</si>
  <si>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</si>
  <si>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</si>
  <si>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</si>
  <si>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</si>
  <si>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</si>
  <si>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</si>
  <si>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</si>
  <si>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</si>
  <si>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</si>
  <si>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</si>
  <si>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</si>
  <si>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</si>
  <si>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</si>
  <si>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</si>
  <si>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</si>
  <si>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</si>
  <si>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</si>
  <si>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</si>
  <si>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</si>
  <si>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</si>
  <si>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</si>
  <si>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</si>
  <si>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</si>
  <si>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</si>
  <si>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</si>
  <si>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</si>
  <si>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</si>
  <si>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</si>
  <si>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</si>
  <si>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</si>
  <si>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</si>
  <si>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</si>
  <si>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</si>
  <si>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</si>
  <si>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</si>
  <si>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</si>
  <si>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</si>
  <si>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</si>
  <si>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</si>
  <si>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</si>
  <si>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</si>
  <si>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</si>
  <si>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</si>
  <si>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</si>
  <si>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</si>
  <si>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</si>
  <si>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</si>
  <si>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</si>
  <si>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</si>
  <si>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</si>
  <si>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</si>
  <si>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</si>
  <si>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</si>
  <si>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</si>
  <si>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</si>
  <si>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</si>
  <si>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</si>
  <si>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</si>
  <si>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</si>
  <si>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</si>
  <si>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</si>
  <si>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</si>
  <si>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</si>
  <si>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</si>
  <si>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</si>
  <si>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</si>
  <si>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</si>
  <si>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</si>
  <si>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</si>
  <si>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</si>
  <si>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</si>
  <si>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</si>
  <si>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</si>
  <si>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</si>
  <si>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</si>
  <si>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</si>
  <si>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</si>
  <si>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</si>
  <si>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</si>
  <si>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</si>
  <si>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</si>
  <si>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</si>
  <si>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</si>
  <si>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</si>
  <si>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</si>
  <si>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</si>
  <si>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</si>
  <si>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</si>
  <si>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</si>
  <si>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</si>
  <si>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</si>
  <si>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</si>
  <si>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</si>
  <si>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</si>
  <si>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</si>
  <si>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</si>
  <si>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</si>
  <si>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</si>
  <si>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</si>
  <si>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</si>
  <si>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</si>
  <si>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</si>
  <si>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</si>
  <si>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</si>
  <si>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</si>
  <si>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</si>
  <si>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</si>
  <si>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</si>
  <si>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</si>
  <si>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</si>
  <si>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</si>
  <si>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</si>
  <si>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</si>
  <si>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</si>
  <si>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</si>
  <si>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</si>
  <si>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</si>
  <si>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</si>
  <si>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</si>
  <si>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</si>
  <si>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</si>
  <si>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</si>
  <si>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</si>
  <si>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</si>
  <si>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</si>
  <si>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</si>
  <si>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</si>
  <si>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</si>
  <si>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</si>
  <si>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</si>
  <si>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</si>
  <si>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</si>
  <si>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</si>
  <si>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</si>
  <si>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</si>
  <si>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</si>
  <si>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</si>
  <si>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</si>
  <si>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</si>
  <si>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</si>
  <si>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</si>
  <si>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</si>
  <si>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</si>
  <si>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</si>
  <si>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</si>
  <si>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</si>
  <si>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</si>
  <si>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</si>
  <si>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</si>
  <si>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</si>
  <si>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</si>
  <si>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</si>
  <si>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</si>
  <si>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</si>
  <si>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</si>
  <si>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</si>
  <si>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</si>
  <si>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</si>
  <si>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</si>
  <si>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</si>
  <si>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</si>
  <si>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</si>
  <si>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</si>
  <si>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</si>
  <si>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</si>
  <si>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</si>
  <si>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</si>
  <si>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</si>
  <si>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</si>
  <si>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</si>
  <si>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</si>
  <si>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</si>
  <si>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</si>
  <si>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</si>
  <si>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</si>
  <si>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</si>
  <si>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</si>
  <si>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</si>
  <si>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</si>
  <si>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</si>
  <si>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</si>
  <si>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</si>
  <si>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</si>
  <si>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</si>
  <si>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</si>
  <si>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</si>
  <si>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</si>
  <si>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</si>
  <si>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</si>
  <si>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</si>
  <si>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</si>
  <si>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</si>
  <si>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</si>
  <si>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</si>
  <si>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</si>
  <si>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</si>
  <si>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</si>
  <si>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</si>
  <si>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</si>
  <si>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</si>
  <si>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</si>
  <si>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</si>
  <si>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</si>
  <si>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</si>
  <si>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</si>
  <si>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</si>
  <si>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</si>
  <si>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</si>
  <si>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</si>
  <si>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</si>
  <si>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</si>
  <si>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</si>
  <si>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</si>
  <si>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</si>
  <si>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</si>
  <si>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</si>
  <si>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</si>
  <si>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</si>
  <si>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</si>
  <si>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</si>
  <si>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</si>
  <si>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</si>
  <si>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</si>
  <si>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</si>
  <si>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</si>
  <si>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</si>
  <si>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</si>
  <si>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</si>
  <si>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</si>
  <si>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</si>
  <si>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</si>
  <si>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</si>
  <si>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</si>
  <si>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</si>
  <si>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</si>
  <si>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</si>
  <si>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</si>
  <si>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</si>
  <si>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</si>
  <si>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</si>
  <si>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</si>
  <si>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</si>
  <si>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</si>
  <si>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</si>
  <si>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</si>
  <si>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</si>
  <si>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</si>
  <si>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</si>
  <si>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</si>
  <si>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</si>
  <si>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</si>
  <si>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</si>
  <si>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</si>
  <si>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</si>
  <si>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</si>
  <si>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</si>
  <si>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</si>
  <si>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</si>
  <si>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</si>
  <si>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</si>
  <si>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</si>
  <si>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</si>
  <si>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</si>
  <si>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</si>
  <si>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</si>
  <si>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</si>
  <si>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</si>
  <si>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</si>
  <si>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</si>
  <si>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</si>
  <si>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</si>
  <si>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</si>
  <si>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</si>
  <si>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</si>
  <si>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</si>
  <si>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</si>
  <si>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</si>
  <si>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</si>
  <si>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</si>
  <si>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</si>
  <si>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</si>
  <si>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</si>
  <si>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</si>
  <si>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</si>
  <si>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</si>
  <si>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</si>
  <si>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</si>
  <si>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</si>
  <si>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</si>
  <si>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</si>
  <si>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</si>
  <si>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</si>
  <si>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</si>
  <si>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</si>
  <si>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</si>
  <si>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</si>
  <si>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</si>
  <si>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</si>
  <si>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</si>
  <si>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</si>
  <si>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</si>
  <si>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</si>
  <si>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</si>
  <si>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</si>
  <si>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</si>
  <si>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</si>
  <si>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</si>
  <si>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</si>
  <si>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</si>
  <si>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</si>
  <si>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</si>
  <si>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</si>
  <si>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</si>
  <si>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</si>
  <si>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</si>
  <si>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</si>
  <si>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</si>
  <si>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</si>
  <si>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</si>
  <si>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</si>
  <si>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</si>
  <si>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</si>
  <si>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</si>
  <si>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</si>
  <si>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</si>
  <si>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</si>
  <si>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</si>
  <si>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</si>
  <si>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</si>
  <si>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</si>
  <si>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</si>
  <si>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</si>
  <si>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</si>
  <si>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</si>
  <si>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</si>
  <si>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</si>
  <si>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</si>
  <si>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</si>
  <si>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</si>
  <si>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</si>
  <si>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</si>
  <si>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</si>
  <si>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</si>
  <si>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</si>
  <si>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</si>
  <si>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</si>
  <si>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</si>
  <si>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</si>
  <si>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</si>
  <si>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</si>
  <si>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</si>
  <si>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</si>
  <si>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</si>
  <si>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</si>
  <si>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</si>
  <si>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</si>
  <si>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</si>
  <si>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</si>
  <si>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</si>
  <si>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</si>
  <si>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</si>
  <si>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</si>
  <si>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</si>
  <si>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</si>
  <si>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</si>
  <si>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</si>
  <si>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</si>
  <si>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</si>
  <si>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</si>
  <si>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</si>
  <si>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</si>
  <si>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</si>
  <si>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</si>
  <si>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</si>
  <si>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</si>
  <si>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</si>
  <si>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</si>
  <si>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</si>
  <si>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</si>
  <si>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</si>
  <si>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</si>
  <si>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</si>
  <si>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</si>
  <si>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</si>
  <si>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</si>
  <si>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</si>
  <si>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</si>
  <si>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</si>
  <si>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</si>
  <si>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</si>
  <si>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</si>
  <si>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</si>
  <si>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</si>
  <si>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</si>
  <si>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</si>
  <si>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</si>
  <si>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</si>
  <si>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</si>
  <si>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</si>
  <si>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</si>
  <si>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</si>
  <si>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</si>
  <si>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</si>
  <si>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</si>
  <si>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</si>
  <si>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</si>
  <si>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</si>
  <si>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</si>
  <si>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</si>
  <si>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</si>
  <si>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</si>
  <si>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</si>
  <si>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</si>
  <si>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</si>
  <si>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</si>
  <si>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</si>
  <si>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</si>
  <si>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</si>
  <si>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</si>
  <si>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</si>
  <si>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</si>
  <si>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</si>
  <si>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</si>
  <si>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</si>
  <si>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</si>
  <si>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</si>
  <si>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</si>
  <si>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</si>
  <si>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</si>
  <si>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</si>
  <si>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</si>
  <si>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</si>
  <si>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</si>
  <si>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</si>
  <si>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</si>
  <si>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</si>
  <si>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</si>
  <si>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</si>
  <si>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</si>
  <si>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</si>
  <si>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</si>
  <si>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</si>
  <si>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</si>
  <si>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</si>
  <si>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</si>
  <si>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</si>
  <si>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</si>
  <si>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</si>
  <si>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</si>
  <si>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</si>
  <si>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</si>
  <si>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</si>
  <si>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</si>
  <si>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</si>
  <si>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</si>
  <si>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</si>
  <si>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</si>
  <si>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</si>
  <si>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</si>
  <si>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</si>
  <si>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</si>
  <si>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</si>
  <si>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</si>
  <si>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</si>
  <si>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</si>
  <si>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</si>
  <si>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</si>
  <si>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</si>
  <si>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</si>
  <si>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</si>
  <si>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</si>
  <si>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</si>
  <si>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</si>
  <si>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</si>
  <si>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</si>
  <si>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</si>
  <si>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</si>
  <si>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</si>
  <si>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</si>
  <si>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</si>
  <si>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</si>
  <si>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</si>
  <si>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</si>
  <si>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</si>
  <si>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</si>
  <si>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</si>
  <si>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</si>
  <si>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</si>
  <si>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</si>
  <si>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</si>
  <si>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</si>
  <si>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</si>
  <si>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</si>
  <si>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</si>
  <si>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</si>
  <si>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</si>
  <si>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</si>
  <si>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</si>
  <si>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</si>
  <si>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</si>
  <si>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</si>
  <si>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</si>
  <si>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</si>
  <si>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</si>
  <si>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</si>
  <si>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</si>
  <si>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</si>
  <si>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</si>
  <si>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</si>
  <si>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</si>
  <si>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</si>
  <si>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</si>
  <si>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</si>
  <si>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</si>
  <si>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</si>
  <si>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</si>
  <si>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</si>
  <si>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</si>
  <si>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</si>
  <si>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</si>
  <si>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</si>
  <si>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</si>
  <si>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</si>
  <si>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</si>
  <si>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</si>
  <si>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</si>
  <si>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</si>
  <si>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</si>
  <si>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</si>
  <si>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</si>
  <si>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</si>
  <si>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</si>
  <si>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</si>
  <si>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</si>
  <si>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</si>
  <si>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</si>
  <si>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</si>
  <si>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</si>
  <si>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</si>
  <si>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</si>
  <si>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</si>
  <si>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</si>
  <si>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</si>
  <si>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</si>
  <si>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</si>
  <si>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</si>
  <si>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</si>
  <si>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</si>
  <si>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</si>
  <si>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</si>
  <si>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</si>
  <si>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</si>
  <si>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</si>
  <si>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</si>
  <si>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</si>
  <si>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</si>
  <si>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</si>
  <si>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</si>
  <si>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</si>
  <si>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</si>
  <si>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</si>
  <si>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</si>
  <si>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</si>
  <si>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</si>
  <si>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</si>
  <si>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</si>
  <si>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</si>
  <si>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</si>
  <si>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</si>
  <si>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</si>
  <si>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</si>
  <si>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</si>
  <si>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</si>
  <si>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</si>
  <si>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</si>
  <si>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</si>
  <si>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</si>
  <si>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</si>
  <si>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</si>
  <si>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</si>
  <si>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</si>
  <si>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</si>
  <si>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</si>
  <si>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</si>
  <si>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</si>
  <si>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</si>
  <si>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</si>
  <si>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</si>
  <si>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</si>
  <si>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</si>
  <si>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</si>
  <si>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</si>
  <si>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</si>
  <si>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</si>
  <si>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</si>
  <si>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</si>
  <si>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</si>
  <si>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</si>
  <si>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</si>
  <si>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</si>
  <si>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</si>
  <si>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</si>
  <si>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</si>
  <si>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</si>
  <si>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</si>
  <si>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</si>
  <si>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</si>
  <si>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</si>
  <si>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</si>
  <si>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</si>
  <si>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</si>
  <si>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</si>
  <si>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</si>
  <si>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</si>
  <si>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</si>
  <si>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</si>
  <si>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</si>
  <si>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</si>
  <si>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</si>
  <si>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</si>
  <si>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</si>
  <si>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</si>
  <si>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</si>
  <si>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</si>
  <si>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</si>
  <si>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</si>
  <si>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</si>
  <si>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</si>
  <si>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</si>
  <si>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</si>
  <si>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</si>
  <si>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</si>
  <si>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</si>
  <si>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</si>
  <si>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</si>
  <si>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</si>
  <si>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</si>
  <si>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</si>
  <si>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</si>
  <si>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</si>
  <si>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</si>
  <si>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</si>
  <si>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</si>
  <si>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</si>
  <si>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</si>
  <si>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</si>
  <si>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</si>
  <si>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</si>
  <si>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</si>
  <si>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</si>
  <si>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</si>
  <si>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</si>
  <si>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</si>
  <si>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</si>
  <si>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</si>
  <si>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</si>
  <si>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</si>
  <si>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</si>
  <si>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</si>
  <si>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</si>
  <si>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</si>
  <si>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</si>
  <si>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</si>
  <si>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</si>
  <si>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</si>
  <si>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</si>
  <si>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</si>
  <si>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</si>
  <si>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</si>
  <si>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</si>
  <si>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</si>
  <si>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</si>
  <si>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</si>
  <si>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</si>
  <si>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</si>
  <si>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</si>
  <si>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</si>
  <si>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</si>
  <si>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</si>
  <si>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</si>
  <si>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</si>
  <si>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</si>
  <si>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</si>
  <si>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</si>
  <si>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</si>
  <si>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</si>
  <si>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</si>
  <si>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</si>
  <si>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</si>
  <si>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</si>
  <si>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</si>
  <si>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</si>
  <si>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</si>
  <si>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</si>
  <si>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</si>
  <si>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</si>
  <si>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</si>
  <si>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</si>
  <si>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</si>
  <si>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</si>
  <si>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</si>
  <si>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</si>
  <si>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</si>
  <si>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</si>
  <si>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</si>
  <si>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</si>
  <si>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</si>
  <si>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</si>
  <si>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</si>
  <si>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</si>
  <si>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</si>
  <si>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</si>
  <si>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</si>
  <si>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</si>
  <si>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</si>
  <si>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</si>
  <si>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</si>
  <si>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</si>
  <si>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</si>
  <si>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</si>
  <si>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</si>
  <si>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</si>
  <si>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</si>
  <si>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</si>
  <si>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</si>
  <si>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</si>
  <si>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</si>
  <si>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</si>
  <si>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</si>
  <si>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</si>
  <si>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</si>
  <si>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</si>
  <si>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</si>
  <si>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</si>
  <si>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</si>
  <si>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</si>
  <si>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</si>
  <si>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</si>
  <si>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</si>
  <si>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</si>
  <si>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</si>
  <si>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</si>
  <si>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</si>
  <si>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</si>
  <si>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</si>
  <si>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</si>
  <si>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</si>
  <si>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</si>
  <si>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</si>
  <si>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</si>
  <si>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</si>
  <si>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</si>
  <si>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</si>
  <si>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</si>
  <si>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</si>
  <si>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</si>
  <si>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</si>
  <si>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</si>
  <si>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</si>
  <si>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</si>
  <si>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</si>
  <si>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</si>
  <si>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</si>
  <si>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</si>
  <si>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</si>
  <si>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</si>
  <si>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</si>
  <si>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</si>
  <si>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</si>
  <si>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</si>
  <si>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</si>
  <si>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</si>
  <si>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</si>
  <si>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</si>
  <si>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</si>
  <si>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</si>
  <si>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</si>
  <si>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</si>
  <si>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</si>
  <si>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</si>
  <si>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</si>
  <si>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</si>
  <si>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</si>
  <si>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</si>
  <si>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</si>
  <si>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</si>
  <si>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</si>
  <si>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</si>
  <si>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</si>
  <si>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</si>
  <si>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</si>
  <si>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</si>
  <si>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</si>
  <si>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</si>
  <si>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</si>
  <si>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</si>
  <si>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</si>
  <si>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</si>
  <si>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</si>
  <si>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</si>
  <si>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</si>
  <si>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</si>
  <si>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</si>
  <si>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</si>
  <si>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</si>
  <si>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</si>
  <si>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</si>
  <si>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</si>
  <si>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</si>
  <si>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</si>
  <si>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</si>
  <si>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</si>
  <si>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</si>
  <si>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</si>
  <si>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</si>
  <si>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</si>
  <si>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</si>
  <si>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</si>
  <si>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</si>
  <si>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</si>
  <si>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</si>
  <si>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</si>
  <si>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</si>
  <si>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</si>
  <si>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</si>
  <si>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</si>
  <si>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</si>
  <si>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</si>
  <si>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</si>
  <si>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</si>
  <si>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</si>
  <si>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</si>
  <si>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</si>
  <si>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</si>
  <si>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</si>
  <si>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</si>
  <si>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</si>
  <si>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</si>
  <si>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</si>
  <si>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</si>
  <si>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</si>
  <si>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</si>
  <si>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</si>
  <si>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</si>
  <si>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</si>
  <si>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</si>
  <si>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</si>
  <si>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</si>
  <si>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</si>
  <si>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</si>
  <si>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</si>
  <si>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</si>
  <si>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</si>
  <si>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</si>
  <si>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</si>
  <si>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</si>
  <si>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</si>
  <si>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</si>
  <si>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</si>
  <si>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</si>
  <si>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</si>
  <si>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</si>
  <si>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</si>
  <si>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</si>
  <si>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</si>
  <si>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</si>
  <si>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</si>
  <si>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</si>
  <si>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</si>
  <si>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</si>
  <si>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</si>
  <si>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</si>
  <si>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</si>
  <si>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</si>
  <si>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</si>
  <si>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</si>
  <si>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</si>
  <si>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</si>
  <si>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</si>
  <si>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</si>
  <si>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</si>
  <si>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</si>
  <si>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</si>
  <si>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</si>
  <si>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</si>
  <si>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</si>
  <si>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</si>
  <si>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</si>
  <si>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</si>
  <si>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</si>
  <si>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</si>
  <si>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</si>
  <si>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</si>
  <si>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</si>
  <si>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</si>
  <si>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</si>
  <si>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</si>
  <si>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</si>
  <si>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</si>
  <si>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</si>
  <si>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</si>
  <si>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</si>
  <si>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</si>
  <si>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</si>
  <si>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</si>
  <si>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</si>
  <si>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</si>
  <si>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</si>
  <si>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</si>
  <si>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</si>
  <si>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</si>
  <si>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</si>
  <si>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</si>
  <si>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</si>
  <si>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</si>
  <si>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</si>
  <si>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</si>
  <si>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</si>
  <si>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</si>
  <si>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</si>
  <si>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</si>
  <si>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</si>
  <si>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</si>
  <si>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</si>
  <si>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</si>
  <si>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</si>
  <si>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</si>
  <si>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</si>
  <si>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</si>
  <si>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</si>
  <si>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</si>
  <si>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</si>
  <si>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</si>
  <si>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</si>
  <si>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</si>
  <si>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</si>
  <si>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</si>
  <si>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</si>
  <si>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</si>
  <si>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</si>
  <si>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</si>
  <si>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</si>
  <si>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</si>
  <si>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</si>
  <si>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</si>
  <si>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</si>
  <si>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</si>
  <si>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</si>
  <si>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</si>
  <si>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</si>
  <si>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</si>
  <si>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</si>
  <si>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</si>
  <si>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</si>
  <si>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</si>
  <si>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</si>
  <si>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</si>
  <si>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</si>
  <si>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</si>
  <si>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</si>
  <si>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</si>
  <si>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</si>
  <si>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</si>
  <si>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</si>
  <si>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</si>
  <si>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</si>
  <si>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</si>
  <si>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</si>
  <si>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</si>
  <si>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</si>
  <si>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</si>
  <si>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</si>
  <si>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</si>
  <si>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</si>
  <si>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</si>
  <si>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</si>
  <si>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</si>
  <si>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</si>
  <si>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</si>
  <si>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</si>
  <si>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</si>
  <si>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</si>
  <si>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</si>
  <si>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</si>
  <si>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</si>
  <si>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</si>
  <si>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</si>
  <si>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</si>
  <si>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</si>
  <si>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</si>
  <si>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</si>
  <si>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</si>
  <si>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</si>
  <si>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</si>
  <si>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</si>
  <si>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</si>
  <si>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</si>
  <si>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</si>
  <si>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</si>
  <si>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</si>
  <si>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</si>
  <si>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</si>
  <si>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</si>
  <si>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</si>
  <si>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</si>
  <si>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</si>
  <si>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</si>
  <si>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</si>
  <si>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</si>
  <si>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</si>
  <si>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</si>
  <si>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</si>
  <si>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</si>
  <si>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</si>
  <si>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</si>
  <si>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</si>
  <si>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</si>
  <si>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</si>
  <si>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</si>
  <si>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</si>
  <si>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</si>
  <si>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</si>
  <si>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</si>
  <si>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</si>
  <si>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</si>
  <si>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</si>
  <si>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</si>
  <si>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</si>
  <si>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</si>
  <si>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</si>
  <si>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</si>
  <si>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</si>
  <si>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</si>
  <si>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</si>
  <si>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</si>
  <si>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</si>
  <si>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</si>
  <si>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</si>
  <si>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</si>
  <si>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</si>
  <si>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</si>
  <si>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</si>
  <si>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</si>
  <si>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</si>
  <si>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</si>
  <si>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</si>
  <si>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</si>
  <si>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</si>
  <si>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</si>
  <si>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</si>
  <si>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</si>
  <si>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</si>
  <si>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</si>
  <si>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</si>
  <si>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</si>
  <si>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</si>
  <si>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</si>
  <si>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</si>
  <si>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</si>
  <si>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</si>
  <si>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</si>
  <si>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</si>
  <si>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</si>
  <si>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</si>
  <si>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</si>
  <si>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</si>
  <si>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</si>
  <si>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</si>
  <si>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</si>
  <si>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</si>
  <si>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</si>
  <si>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</si>
  <si>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</si>
  <si>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</si>
  <si>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</si>
  <si>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</si>
  <si>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</si>
  <si>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</si>
  <si>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</si>
  <si>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</si>
  <si>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</si>
  <si>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</si>
  <si>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</si>
  <si>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</si>
  <si>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</si>
  <si>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</si>
  <si>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</si>
  <si>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</si>
  <si>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</si>
  <si>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</si>
  <si>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</si>
  <si>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</si>
  <si>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</si>
  <si>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</si>
  <si>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</si>
  <si>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</si>
  <si>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</si>
  <si>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</si>
  <si>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</si>
  <si>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</si>
  <si>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</si>
  <si>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</si>
  <si>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</si>
  <si>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</si>
  <si>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</si>
  <si>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</si>
  <si>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</si>
  <si>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</si>
  <si>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</si>
  <si>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</si>
  <si>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</si>
  <si>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</si>
  <si>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</si>
  <si>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</si>
  <si>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</si>
  <si>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</si>
  <si>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</si>
  <si>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</si>
  <si>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</si>
  <si>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</si>
  <si>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</si>
  <si>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</si>
  <si>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</si>
  <si>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</si>
  <si>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</si>
  <si>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</si>
  <si>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</si>
  <si>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</si>
  <si>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</si>
  <si>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</si>
  <si>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</si>
  <si>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</si>
  <si>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</si>
  <si>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</si>
  <si>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</si>
  <si>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</si>
  <si>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</si>
  <si>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</si>
  <si>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</si>
  <si>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</si>
  <si>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</si>
  <si>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</si>
  <si>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</si>
  <si>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</si>
  <si>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</si>
  <si>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</si>
  <si>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</si>
  <si>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</si>
  <si>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</si>
  <si>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</si>
  <si>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</si>
  <si>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</si>
  <si>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</si>
  <si>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</si>
  <si>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</si>
  <si>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</si>
  <si>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</si>
  <si>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</si>
  <si>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</si>
  <si>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</si>
  <si>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</si>
  <si>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</si>
  <si>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</si>
  <si>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</si>
  <si>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</si>
  <si>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</si>
  <si>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</si>
  <si>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</si>
  <si>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</si>
  <si>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</si>
  <si>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</si>
  <si>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</si>
  <si>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</si>
  <si>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</si>
  <si>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</si>
  <si>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</si>
  <si>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</si>
  <si>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</si>
  <si>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</si>
  <si>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</si>
  <si>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</si>
  <si>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</si>
  <si>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</si>
  <si>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</si>
  <si>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</si>
  <si>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</si>
  <si>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</si>
  <si>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</si>
  <si>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</si>
  <si>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</si>
  <si>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</si>
  <si>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</si>
  <si>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</si>
  <si>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</si>
  <si>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</si>
  <si>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</si>
  <si>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</si>
  <si>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</si>
  <si>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</si>
  <si>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</si>
  <si>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</si>
  <si>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</si>
  <si>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</si>
  <si>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</si>
  <si>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</si>
  <si>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</si>
  <si>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</si>
  <si>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</si>
  <si>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</si>
  <si>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</si>
  <si>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</si>
  <si>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</si>
  <si>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</si>
  <si>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</si>
  <si>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</si>
  <si>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</si>
  <si>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</si>
  <si>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</si>
  <si>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</si>
  <si>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</si>
  <si>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</si>
  <si>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</si>
  <si>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</si>
  <si>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</si>
  <si>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</si>
  <si>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</si>
  <si>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</si>
  <si>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</si>
  <si>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</si>
  <si>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</si>
  <si>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</si>
  <si>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</si>
  <si>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</si>
  <si>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</si>
  <si>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</si>
  <si>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</si>
  <si>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</si>
  <si>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</si>
  <si>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</si>
  <si>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</si>
  <si>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</si>
  <si>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</si>
  <si>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</si>
  <si>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</si>
  <si>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</si>
  <si>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</si>
  <si>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</si>
  <si>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</si>
  <si>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</si>
  <si>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</si>
  <si>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</si>
  <si>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</si>
  <si>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</si>
  <si>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</si>
  <si>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</si>
  <si>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</si>
  <si>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</si>
  <si>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</si>
  <si>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</si>
  <si>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</si>
  <si>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</si>
  <si>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</si>
  <si>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</si>
  <si>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</si>
  <si>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</si>
  <si>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</si>
  <si>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</si>
  <si>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</si>
  <si>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</si>
  <si>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</si>
  <si>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</si>
  <si>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</si>
  <si>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</si>
  <si>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</si>
  <si>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</si>
  <si>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</si>
  <si>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</si>
  <si>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</si>
  <si>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</si>
  <si>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</si>
  <si>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</si>
  <si>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</si>
  <si>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</si>
  <si>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</si>
  <si>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</si>
  <si>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</si>
  <si>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</si>
  <si>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</si>
  <si>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</si>
  <si>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</si>
  <si>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</si>
  <si>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</si>
  <si>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</si>
  <si>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</si>
  <si>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</si>
  <si>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</si>
  <si>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</si>
  <si>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</si>
  <si>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</si>
  <si>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</si>
  <si>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</si>
  <si>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</si>
  <si>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</si>
  <si>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</si>
  <si>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</si>
  <si>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</si>
  <si>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</si>
  <si>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</si>
  <si>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</si>
  <si>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</si>
  <si>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</si>
  <si>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</si>
  <si>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</si>
  <si>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</si>
  <si>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</si>
  <si>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</si>
  <si>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</si>
  <si>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</si>
  <si>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</si>
  <si>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</si>
  <si>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</si>
  <si>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</si>
  <si>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</si>
  <si>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</si>
  <si>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</si>
  <si>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</si>
  <si>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</si>
  <si>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</si>
  <si>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</si>
  <si>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</si>
  <si>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</si>
  <si>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</si>
  <si>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</si>
  <si>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</si>
  <si>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</si>
  <si>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</si>
  <si>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</si>
  <si>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</si>
  <si>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</si>
  <si>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</si>
  <si>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</si>
  <si>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</si>
  <si>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</si>
  <si>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</si>
  <si>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</si>
  <si>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</si>
  <si>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</si>
  <si>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</si>
  <si>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</si>
  <si>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</si>
  <si>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</si>
  <si>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</si>
  <si>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</si>
  <si>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</si>
  <si>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</si>
  <si>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</si>
  <si>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</si>
  <si>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</si>
  <si>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</si>
  <si>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</si>
  <si>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</si>
  <si>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</si>
  <si>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</si>
  <si>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</si>
  <si>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</si>
  <si>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</si>
  <si>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</si>
  <si>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</si>
  <si>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</si>
  <si>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</si>
  <si>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</si>
  <si>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</si>
  <si>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</si>
  <si>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</si>
  <si>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</si>
  <si>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</si>
  <si>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</si>
  <si>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</si>
  <si>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</si>
  <si>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</si>
  <si>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</si>
  <si>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</si>
  <si>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</si>
  <si>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</si>
  <si>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</si>
  <si>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</si>
  <si>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</si>
  <si>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</si>
  <si>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</si>
  <si>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</si>
  <si>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</si>
  <si>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</si>
  <si>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</si>
  <si>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</si>
  <si>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</si>
  <si>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</si>
  <si>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</si>
  <si>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</si>
  <si>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</si>
  <si>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</si>
  <si>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</si>
  <si>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</si>
  <si>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</si>
  <si>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</si>
  <si>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</si>
  <si>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</si>
  <si>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</si>
  <si>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</si>
  <si>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</si>
  <si>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</si>
  <si>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</si>
  <si>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</si>
  <si>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</si>
  <si>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</si>
  <si>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</si>
  <si>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</si>
  <si>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</si>
  <si>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</si>
  <si>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</si>
  <si>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</si>
  <si>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</si>
  <si>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</si>
  <si>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</si>
  <si>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</si>
  <si>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</si>
  <si>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</si>
  <si>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</si>
  <si>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</si>
  <si>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</si>
  <si>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</si>
  <si>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</si>
  <si>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</si>
  <si>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</si>
  <si>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</si>
  <si>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</si>
  <si>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</si>
  <si>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</si>
  <si>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</si>
  <si>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</si>
  <si>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</si>
  <si>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</si>
  <si>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</si>
  <si>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</si>
  <si>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</si>
  <si>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</si>
  <si>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</si>
  <si>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</si>
  <si>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</si>
  <si>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</si>
  <si>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</si>
  <si>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</si>
  <si>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</si>
  <si>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</si>
  <si>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</si>
  <si>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</si>
  <si>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</si>
  <si>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</si>
  <si>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</si>
  <si>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</si>
  <si>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</si>
  <si>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</si>
  <si>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</si>
  <si>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</si>
  <si>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</si>
  <si>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</si>
  <si>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</si>
  <si>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</si>
  <si>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</si>
  <si>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</si>
  <si>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</si>
  <si>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</si>
  <si>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</si>
  <si>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</si>
  <si>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</si>
  <si>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</si>
  <si>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</si>
  <si>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</si>
  <si>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</si>
  <si>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</si>
  <si>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</si>
  <si>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</si>
  <si>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</si>
  <si>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</si>
  <si>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</si>
  <si>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</si>
  <si>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</si>
  <si>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</si>
  <si>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</si>
  <si>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</si>
  <si>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</si>
  <si>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</si>
  <si>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</si>
  <si>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</si>
  <si>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</si>
  <si>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</si>
  <si>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</si>
  <si>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</si>
  <si>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</si>
  <si>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</si>
  <si>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</si>
  <si>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</si>
  <si>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</si>
  <si>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</si>
  <si>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</si>
  <si>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</si>
  <si>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</si>
  <si>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</si>
  <si>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</si>
  <si>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</si>
  <si>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</si>
  <si>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</si>
  <si>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</si>
  <si>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</si>
  <si>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</si>
  <si>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</si>
  <si>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</si>
  <si>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</si>
  <si>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</si>
  <si>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</si>
  <si>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</si>
  <si>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</si>
  <si>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</si>
  <si>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</si>
  <si>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</si>
  <si>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</si>
  <si>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</si>
  <si>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</si>
  <si>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</si>
  <si>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</si>
  <si>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</si>
  <si>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</si>
  <si>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</si>
  <si>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</si>
  <si>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</si>
  <si>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</si>
  <si>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</si>
  <si>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</si>
  <si>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</si>
  <si>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</si>
  <si>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</si>
  <si>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</si>
  <si>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</si>
  <si>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</si>
  <si>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</si>
  <si>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</si>
  <si>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</si>
  <si>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</si>
  <si>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</si>
  <si>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</si>
  <si>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</si>
  <si>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</si>
  <si>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</si>
  <si>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</si>
  <si>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</si>
  <si>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</si>
  <si>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</si>
  <si>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</si>
  <si>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</si>
  <si>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</si>
  <si>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</si>
  <si>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</si>
  <si>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</si>
  <si>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</si>
  <si>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</si>
  <si>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</si>
  <si>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</si>
  <si>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</si>
  <si>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</si>
  <si>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</si>
  <si>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</si>
  <si>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</si>
  <si>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</si>
  <si>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</si>
  <si>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</si>
  <si>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</si>
  <si>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</si>
  <si>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</si>
  <si>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</si>
  <si>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</si>
  <si>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</si>
  <si>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</si>
  <si>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</si>
  <si>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</si>
  <si>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</si>
  <si>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</si>
  <si>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</si>
  <si>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</si>
  <si>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</si>
  <si>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</si>
  <si>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</si>
  <si>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</si>
  <si>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</si>
  <si>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</si>
  <si>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</si>
  <si>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</si>
  <si>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</si>
  <si>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</si>
  <si>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</si>
  <si>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</si>
  <si>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</si>
  <si>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</si>
  <si>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</si>
  <si>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</si>
  <si>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</si>
  <si>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</si>
  <si>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</si>
  <si>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</si>
  <si>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</si>
  <si>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</si>
  <si>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</si>
  <si>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</si>
  <si>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</si>
  <si>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</si>
  <si>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</si>
  <si>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</si>
  <si>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</si>
  <si>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</si>
  <si>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</si>
  <si>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</si>
  <si>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</si>
  <si>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</si>
  <si>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</si>
  <si>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</si>
  <si>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</si>
  <si>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</si>
  <si>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</si>
  <si>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</si>
  <si>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</si>
  <si>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</si>
  <si>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</si>
  <si>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</si>
  <si>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</si>
  <si>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</si>
  <si>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</si>
  <si>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</si>
  <si>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</si>
  <si>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</si>
  <si>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</si>
  <si>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</si>
  <si>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</si>
  <si>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</si>
  <si>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</si>
  <si>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</si>
  <si>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</si>
  <si>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</si>
  <si>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</si>
  <si>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</si>
  <si>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</si>
  <si>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</si>
  <si>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</si>
  <si>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</si>
  <si>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</si>
  <si>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</si>
  <si>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</si>
  <si>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</si>
  <si>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</si>
  <si>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</si>
  <si>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</si>
  <si>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</si>
  <si>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</si>
  <si>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</si>
  <si>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</si>
  <si>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</si>
  <si>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</si>
  <si>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</si>
  <si>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</si>
  <si>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</si>
  <si>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</si>
  <si>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</si>
  <si>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</si>
  <si>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</si>
  <si>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</si>
  <si>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</si>
  <si>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</si>
  <si>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</si>
  <si>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</si>
  <si>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</si>
  <si>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</si>
  <si>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</si>
  <si>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</si>
  <si>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</si>
  <si>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</si>
  <si>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</si>
  <si>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</si>
  <si>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</si>
  <si>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</si>
  <si>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</si>
  <si>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</si>
  <si>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</si>
  <si>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</si>
  <si>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</si>
  <si>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</si>
  <si>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</si>
  <si>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</si>
  <si>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</si>
  <si>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</si>
  <si>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</si>
  <si>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</si>
  <si>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</si>
  <si>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</si>
  <si>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</si>
  <si>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</si>
  <si>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</si>
  <si>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</si>
  <si>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</si>
  <si>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</si>
  <si>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</si>
  <si>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</si>
  <si>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</si>
  <si>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</si>
  <si>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</si>
  <si>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</si>
  <si>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</si>
  <si>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</si>
  <si>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</si>
  <si>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</si>
  <si>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</si>
  <si>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</si>
  <si>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</si>
  <si>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</si>
  <si>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</si>
  <si>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</si>
  <si>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</si>
  <si>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</si>
  <si>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</si>
  <si>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</si>
  <si>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</si>
  <si>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</si>
  <si>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</si>
  <si>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</si>
  <si>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</si>
  <si>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</si>
  <si>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</si>
  <si>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</si>
  <si>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</si>
  <si>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</si>
  <si>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</si>
  <si>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</si>
  <si>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</si>
  <si>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</si>
  <si>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</si>
  <si>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</si>
  <si>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</si>
  <si>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</si>
  <si>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</si>
  <si>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</si>
  <si>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</si>
  <si>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</si>
  <si>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</si>
  <si>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</si>
  <si>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</si>
  <si>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</si>
  <si>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</si>
  <si>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</si>
  <si>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</si>
  <si>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</si>
  <si>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</si>
  <si>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</si>
  <si>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</si>
  <si>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</si>
  <si>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</si>
  <si>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</si>
  <si>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</si>
  <si>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</si>
  <si>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</si>
  <si>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</si>
  <si>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</si>
  <si>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</si>
  <si>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</si>
  <si>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</si>
  <si>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</si>
  <si>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</si>
  <si>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</si>
  <si>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</si>
  <si>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</si>
  <si>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</si>
  <si>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</si>
  <si>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</si>
  <si>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</si>
  <si>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</si>
  <si>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</si>
  <si>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</si>
  <si>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</si>
  <si>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</si>
  <si>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</si>
  <si>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</si>
  <si>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</si>
  <si>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</si>
  <si>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</si>
  <si>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</si>
  <si>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</si>
  <si>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</si>
  <si>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</si>
  <si>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</si>
  <si>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</si>
  <si>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</si>
  <si>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</si>
  <si>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</si>
  <si>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</si>
  <si>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</si>
  <si>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</si>
  <si>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</si>
  <si>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</si>
  <si>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</si>
  <si>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</si>
  <si>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</si>
  <si>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</si>
  <si>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</si>
  <si>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</si>
  <si>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</si>
  <si>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</si>
  <si>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</si>
  <si>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</si>
  <si>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</si>
  <si>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</si>
  <si>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</si>
  <si>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</si>
  <si>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</si>
  <si>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</si>
  <si>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</si>
  <si>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</si>
  <si>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</si>
  <si>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</si>
  <si>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</si>
  <si>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</si>
  <si>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</si>
  <si>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</si>
  <si>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</si>
  <si>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</si>
  <si>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</si>
  <si>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</si>
  <si>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</si>
  <si>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</si>
  <si>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</si>
  <si>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</si>
  <si>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</si>
  <si>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</si>
  <si>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</si>
  <si>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</si>
  <si>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</si>
  <si>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</si>
  <si>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</si>
  <si>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</si>
  <si>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</si>
  <si>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</si>
  <si>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</si>
  <si>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</si>
  <si>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</si>
  <si>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</si>
  <si>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</si>
  <si>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</si>
  <si>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</si>
  <si>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</si>
  <si>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</si>
  <si>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</si>
  <si>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</si>
  <si>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</si>
  <si>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</si>
  <si>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</si>
  <si>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</si>
  <si>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</si>
  <si>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</si>
  <si>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</si>
  <si>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</si>
  <si>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</si>
  <si>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</si>
  <si>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</si>
  <si>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</si>
  <si>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</si>
  <si>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</si>
  <si>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</si>
  <si>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</si>
  <si>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</si>
  <si>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</si>
  <si>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</si>
  <si>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</si>
  <si>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</si>
  <si>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</si>
  <si>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</si>
  <si>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</si>
  <si>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</si>
  <si>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</si>
  <si>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</si>
  <si>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</si>
  <si>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</si>
  <si>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</si>
  <si>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</si>
  <si>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</si>
  <si>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</si>
  <si>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</si>
  <si>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</si>
  <si>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</si>
  <si>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</si>
  <si>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</si>
  <si>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</si>
  <si>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</si>
  <si>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</si>
  <si>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</si>
  <si>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</si>
  <si>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</si>
  <si>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</si>
  <si>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</si>
  <si>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</si>
  <si>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</si>
  <si>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</si>
  <si>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</si>
  <si>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</si>
  <si>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</si>
  <si>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</si>
  <si>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</si>
  <si>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</si>
  <si>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</si>
  <si>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</si>
  <si>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</si>
  <si>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</si>
  <si>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</si>
  <si>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</si>
  <si>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</si>
  <si>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</si>
  <si>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</si>
  <si>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</si>
  <si>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</si>
  <si>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</si>
  <si>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</si>
  <si>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</si>
  <si>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</si>
  <si>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</si>
  <si>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</si>
  <si>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</si>
  <si>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</si>
  <si>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</si>
  <si>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</si>
  <si>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</si>
  <si>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</si>
  <si>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</si>
  <si>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</si>
  <si>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</si>
  <si>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</si>
  <si>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</si>
  <si>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</si>
  <si>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</si>
  <si>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</si>
  <si>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</si>
  <si>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</si>
  <si>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</si>
  <si>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</si>
  <si>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</si>
  <si>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</si>
  <si>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</si>
  <si>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</si>
  <si>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</si>
  <si>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</si>
  <si>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</si>
  <si>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</si>
  <si>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</si>
  <si>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</si>
  <si>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</si>
  <si>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</si>
  <si>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</si>
  <si>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</si>
  <si>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</si>
  <si>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</si>
  <si>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</si>
  <si>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</si>
  <si>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</si>
  <si>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</si>
  <si>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</si>
  <si>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</si>
  <si>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</si>
  <si>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</si>
  <si>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</si>
  <si>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</si>
  <si>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</si>
  <si>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</si>
  <si>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</si>
  <si>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</si>
  <si>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</si>
  <si>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</si>
  <si>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</si>
  <si>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</si>
  <si>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</si>
  <si>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</si>
  <si>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</si>
  <si>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</si>
  <si>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</si>
  <si>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</si>
  <si>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</si>
  <si>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</si>
  <si>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</si>
  <si>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</si>
  <si>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</si>
  <si>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</si>
  <si>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</si>
  <si>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</si>
  <si>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</si>
  <si>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</si>
  <si>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</si>
  <si>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</si>
  <si>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</si>
  <si>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</si>
  <si>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</si>
  <si>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</si>
  <si>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</si>
  <si>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</si>
  <si>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</si>
  <si>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</si>
  <si>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</si>
  <si>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</si>
  <si>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</si>
  <si>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</si>
  <si>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</si>
  <si>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</si>
  <si>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</si>
  <si>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</si>
  <si>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</si>
  <si>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</si>
  <si>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</si>
  <si>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</si>
  <si>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</si>
  <si>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</si>
  <si>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</si>
  <si>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</si>
  <si>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</si>
  <si>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</si>
  <si>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</si>
  <si>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</si>
  <si>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</si>
  <si>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</si>
  <si>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</si>
  <si>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</si>
  <si>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</si>
  <si>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</si>
  <si>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</si>
  <si>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</si>
  <si>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</si>
  <si>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</si>
  <si>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</si>
  <si>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</si>
  <si>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</si>
  <si>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</si>
  <si>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</si>
  <si>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</si>
  <si>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</si>
  <si>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</si>
  <si>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</si>
  <si>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</si>
  <si>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</si>
  <si>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</si>
  <si>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</si>
  <si>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</si>
  <si>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</si>
  <si>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</si>
  <si>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</si>
  <si>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</si>
  <si>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</si>
  <si>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</si>
  <si>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</si>
  <si>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</si>
  <si>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</si>
  <si>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</si>
  <si>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</si>
  <si>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</si>
  <si>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</si>
  <si>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</si>
  <si>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</si>
  <si>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</si>
  <si>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</si>
  <si>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</si>
  <si>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</si>
  <si>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</si>
  <si>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</si>
  <si>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</si>
  <si>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</si>
  <si>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</si>
  <si>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</si>
  <si>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</si>
  <si>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</si>
  <si>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</si>
  <si>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</si>
  <si>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</si>
  <si>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</si>
  <si>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</si>
  <si>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</si>
  <si>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</si>
  <si>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</si>
  <si>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</si>
  <si>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</si>
  <si>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</si>
  <si>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</si>
  <si>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</si>
  <si>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</si>
  <si>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</si>
  <si>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</si>
  <si>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</si>
  <si>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</si>
  <si>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</si>
  <si>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</si>
  <si>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</si>
  <si>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</si>
  <si>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</si>
  <si>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</si>
  <si>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</si>
  <si>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</si>
  <si>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</si>
  <si>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</si>
  <si>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</si>
  <si>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</si>
  <si>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</si>
  <si>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</si>
  <si>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</si>
  <si>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</si>
  <si>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</si>
  <si>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</si>
  <si>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</si>
  <si>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</si>
  <si>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</si>
  <si>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</si>
  <si>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</si>
  <si>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</si>
  <si>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</si>
  <si>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</si>
  <si>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</si>
  <si>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</si>
  <si>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</si>
  <si>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</si>
  <si>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</si>
  <si>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</si>
  <si>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</si>
  <si>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</si>
  <si>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</si>
  <si>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</si>
  <si>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</si>
  <si>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</si>
  <si>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</si>
  <si>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</si>
  <si>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</si>
  <si>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</si>
  <si>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</si>
  <si>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</si>
  <si>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</si>
  <si>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</si>
  <si>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</si>
  <si>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</si>
  <si>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</si>
  <si>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</si>
  <si>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</si>
  <si>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</si>
  <si>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</si>
  <si>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</si>
  <si>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</si>
  <si>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</si>
  <si>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</si>
  <si>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</si>
  <si>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</si>
  <si>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</si>
  <si>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</si>
  <si>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</si>
  <si>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</si>
  <si>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</si>
  <si>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</si>
  <si>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</si>
  <si>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</si>
  <si>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</si>
  <si>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</si>
  <si>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</si>
  <si>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</si>
  <si>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</si>
  <si>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</si>
  <si>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</si>
  <si>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</si>
  <si>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</si>
  <si>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</si>
  <si>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</si>
  <si>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</si>
  <si>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</si>
  <si>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</si>
  <si>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</si>
  <si>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</si>
  <si>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</si>
  <si>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</si>
  <si>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</si>
  <si>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</si>
  <si>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</si>
  <si>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</si>
  <si>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</si>
  <si>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</si>
  <si>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</si>
  <si>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</si>
  <si>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</si>
  <si>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</si>
  <si>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</si>
  <si>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</si>
  <si>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</si>
  <si>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</si>
  <si>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</si>
  <si>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</si>
  <si>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</si>
  <si>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</si>
  <si>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</si>
  <si>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</si>
  <si>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</si>
  <si>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</si>
  <si>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</si>
  <si>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</si>
  <si>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</si>
  <si>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</si>
  <si>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</si>
  <si>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</si>
  <si>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</si>
  <si>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</si>
  <si>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</si>
  <si>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</si>
  <si>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</si>
  <si>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</si>
  <si>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</si>
  <si>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</si>
  <si>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</si>
  <si>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</si>
  <si>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</si>
  <si>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</si>
  <si>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</si>
  <si>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</si>
  <si>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</si>
  <si>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</si>
  <si>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</si>
  <si>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</si>
  <si>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</si>
  <si>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</si>
  <si>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</si>
  <si>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</si>
  <si>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</si>
  <si>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</si>
  <si>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</si>
  <si>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</si>
  <si>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</si>
  <si>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</si>
  <si>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</si>
  <si>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</si>
  <si>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</si>
  <si>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</si>
  <si>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</si>
  <si>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</si>
  <si>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</si>
  <si>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</si>
  <si>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</si>
  <si>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</si>
  <si>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</si>
  <si>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</si>
  <si>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</si>
  <si>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</si>
  <si>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</si>
  <si>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</si>
  <si>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</si>
  <si>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</si>
  <si>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</si>
  <si>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</si>
  <si>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</si>
  <si>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</si>
  <si>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</si>
  <si>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</si>
  <si>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</si>
  <si>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</si>
  <si>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</si>
  <si>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</si>
  <si>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</si>
  <si>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</si>
  <si>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</si>
  <si>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</si>
  <si>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</si>
  <si>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</si>
  <si>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</si>
  <si>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</si>
  <si>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</si>
  <si>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</si>
  <si>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</si>
  <si>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</si>
  <si>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</si>
  <si>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</si>
  <si>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</si>
  <si>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</si>
  <si>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</si>
  <si>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</si>
  <si>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</si>
  <si>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</si>
  <si>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</si>
  <si>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</si>
  <si>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</si>
  <si>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</si>
  <si>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</si>
  <si>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</si>
  <si>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</si>
  <si>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</si>
  <si>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</si>
  <si>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</si>
  <si>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</si>
  <si>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</si>
  <si>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</si>
  <si>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</si>
  <si>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</si>
  <si>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</si>
  <si>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</si>
  <si>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</si>
  <si>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</si>
  <si>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</si>
  <si>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</si>
  <si>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</si>
  <si>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</si>
  <si>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</si>
  <si>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</si>
  <si>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</si>
  <si>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</si>
  <si>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</si>
  <si>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</si>
  <si>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</si>
  <si>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</si>
  <si>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</si>
  <si>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</si>
  <si>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</si>
  <si>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</si>
  <si>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</si>
  <si>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</si>
  <si>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</si>
  <si>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</si>
  <si>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</si>
  <si>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</si>
  <si>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</si>
  <si>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</si>
  <si>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</si>
  <si>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</si>
  <si>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</si>
  <si>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</si>
  <si>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</si>
  <si>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</si>
  <si>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</si>
  <si>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</si>
  <si>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</si>
  <si>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</si>
  <si>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</si>
  <si>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</si>
  <si>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</si>
  <si>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</si>
  <si>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</si>
  <si>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</si>
  <si>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</si>
  <si>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</si>
  <si>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</si>
  <si>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</si>
  <si>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</si>
  <si>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</si>
  <si>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</si>
  <si>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</si>
  <si>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</si>
  <si>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</si>
  <si>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</si>
  <si>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</si>
  <si>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</si>
  <si>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</si>
  <si>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</si>
  <si>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</si>
  <si>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</si>
  <si>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</si>
  <si>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</si>
  <si>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</si>
  <si>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</si>
  <si>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</si>
  <si>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</si>
  <si>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</si>
  <si>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</si>
  <si>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</si>
  <si>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</si>
  <si>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</si>
  <si>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</si>
  <si>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</si>
  <si>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</si>
  <si>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</si>
  <si>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</si>
  <si>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</si>
  <si>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</si>
  <si>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</si>
  <si>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</si>
  <si>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</si>
  <si>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</si>
  <si>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</si>
  <si>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</si>
  <si>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</si>
  <si>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</si>
  <si>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</si>
  <si>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</si>
  <si>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</si>
  <si>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</si>
  <si>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</si>
  <si>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</si>
  <si>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</si>
  <si>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</si>
  <si>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</si>
  <si>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</si>
  <si>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</si>
  <si>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</si>
  <si>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</si>
  <si>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</si>
  <si>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</si>
  <si>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</si>
  <si>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</si>
  <si>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</si>
  <si>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</si>
  <si>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</si>
  <si>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</si>
  <si>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</si>
  <si>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</si>
  <si>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</si>
  <si>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</si>
  <si>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</si>
  <si>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</si>
  <si>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</si>
  <si>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</si>
  <si>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</si>
  <si>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</si>
  <si>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</si>
  <si>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</si>
  <si>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</si>
  <si>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</si>
  <si>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</si>
  <si>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</si>
  <si>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</si>
  <si>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</si>
  <si>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</si>
  <si>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</si>
  <si>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</si>
  <si>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</si>
  <si>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</si>
  <si>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</si>
  <si>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</si>
  <si>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</si>
  <si>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</si>
  <si>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</si>
  <si>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</si>
  <si>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</si>
  <si>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</si>
  <si>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</si>
  <si>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</si>
  <si>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</si>
  <si>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</si>
  <si>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</si>
  <si>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</si>
  <si>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</si>
  <si>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</si>
  <si>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</si>
  <si>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</si>
  <si>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</si>
  <si>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</si>
  <si>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</si>
  <si>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</si>
  <si>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</si>
  <si>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</si>
  <si>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</si>
  <si>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</si>
  <si>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</si>
  <si>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</si>
  <si>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</si>
  <si>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</si>
  <si>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</si>
  <si>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</si>
  <si>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</si>
  <si>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</si>
  <si>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</si>
  <si>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</si>
  <si>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</si>
  <si>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</si>
  <si>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</si>
  <si>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</si>
  <si>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</si>
  <si>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</si>
  <si>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</si>
  <si>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</si>
  <si>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</si>
  <si>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</si>
  <si>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</si>
  <si>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</si>
  <si>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</si>
  <si>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</si>
  <si>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</si>
  <si>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</si>
  <si>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</si>
  <si>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</si>
  <si>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</si>
  <si>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</si>
  <si>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</si>
  <si>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</si>
  <si>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</si>
  <si>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</si>
  <si>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</si>
  <si>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</si>
  <si>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</si>
  <si>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</si>
  <si>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</si>
  <si>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</si>
  <si>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</si>
  <si>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</si>
  <si>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</si>
  <si>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</si>
  <si>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</si>
  <si>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</si>
  <si>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</si>
  <si>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</si>
  <si>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</si>
  <si>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</si>
  <si>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</si>
  <si>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</si>
  <si>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</si>
  <si>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</si>
  <si>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</si>
  <si>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</si>
  <si>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</si>
  <si>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</si>
  <si>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</si>
  <si>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</si>
  <si>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</si>
  <si>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</si>
  <si>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</si>
  <si>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</si>
  <si>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</si>
  <si>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</si>
  <si>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</si>
  <si>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</si>
  <si>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</si>
  <si>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</si>
  <si>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</si>
  <si>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</si>
  <si>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</si>
  <si>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</si>
  <si>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</si>
  <si>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</si>
  <si>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</si>
  <si>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</si>
  <si>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</si>
  <si>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</si>
  <si>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</si>
  <si>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</si>
  <si>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</si>
  <si>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</si>
  <si>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</si>
  <si>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</si>
  <si>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</si>
  <si>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</si>
  <si>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</si>
  <si>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</si>
  <si>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</si>
  <si>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</si>
  <si>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</si>
  <si>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</si>
  <si>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</si>
  <si>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</si>
  <si>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</si>
  <si>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</si>
  <si>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</si>
  <si>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</si>
  <si>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</si>
  <si>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</si>
  <si>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</si>
  <si>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</si>
  <si>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</si>
  <si>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</si>
  <si>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</si>
  <si>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</si>
  <si>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</si>
  <si>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</si>
  <si>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</si>
  <si>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</si>
  <si>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</si>
  <si>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</si>
  <si>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</si>
  <si>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</si>
  <si>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</si>
  <si>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</si>
  <si>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</si>
  <si>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</si>
  <si>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</si>
  <si>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</si>
  <si>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</si>
  <si>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</si>
  <si>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</si>
  <si>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</si>
  <si>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</si>
  <si>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</si>
  <si>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</si>
  <si>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</si>
  <si>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</si>
  <si>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</si>
  <si>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</si>
  <si>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</si>
  <si>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</si>
  <si>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</si>
  <si>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</si>
  <si>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</si>
  <si>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</si>
  <si>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</si>
  <si>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</si>
  <si>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</si>
  <si>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</si>
  <si>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</si>
  <si>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</si>
  <si>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</si>
  <si>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</si>
  <si>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</si>
  <si>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</si>
  <si>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</si>
  <si>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</si>
  <si>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</si>
  <si>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</si>
  <si>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</si>
  <si>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</si>
  <si>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</si>
  <si>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</si>
  <si>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</si>
  <si>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</si>
  <si>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</si>
  <si>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</si>
  <si>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</si>
  <si>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</si>
  <si>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</si>
  <si>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</si>
  <si>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</si>
  <si>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</si>
  <si>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</si>
  <si>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</si>
  <si>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</si>
  <si>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</si>
  <si>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</si>
  <si>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</si>
  <si>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</si>
  <si>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</si>
  <si>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</si>
  <si>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</si>
  <si>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</si>
  <si>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</si>
  <si>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</si>
  <si>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</si>
  <si>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</si>
  <si>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</si>
  <si>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</si>
  <si>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</si>
  <si>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</si>
  <si>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</si>
  <si>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</si>
  <si>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</si>
  <si>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</si>
  <si>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</si>
  <si>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</si>
  <si>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</si>
  <si>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</si>
  <si>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</si>
  <si>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</si>
  <si>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</si>
  <si>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</si>
  <si>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</si>
  <si>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</si>
  <si>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</si>
  <si>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</si>
  <si>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</si>
  <si>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</si>
  <si>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</si>
  <si>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</si>
  <si>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</si>
  <si>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</si>
  <si>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</si>
  <si>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</si>
  <si>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</si>
  <si>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</si>
  <si>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</si>
  <si>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</si>
  <si>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</si>
  <si>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</si>
  <si>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</si>
  <si>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</si>
  <si>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</si>
  <si>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</si>
  <si>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</si>
  <si>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</si>
  <si>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</si>
  <si>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</si>
  <si>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</si>
  <si>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</si>
  <si>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</si>
  <si>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</si>
  <si>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</si>
  <si>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</si>
  <si>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</si>
  <si>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</si>
  <si>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</si>
  <si>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</si>
  <si>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</si>
  <si>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</si>
  <si>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</si>
  <si>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</si>
  <si>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</si>
  <si>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</si>
  <si>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</si>
  <si>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</si>
  <si>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</si>
  <si>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</si>
  <si>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</si>
  <si>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</si>
  <si>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</si>
  <si>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</si>
  <si>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</si>
  <si>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</si>
  <si>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</si>
  <si>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</si>
  <si>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</si>
  <si>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</si>
  <si>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</si>
  <si>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</si>
  <si>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</si>
  <si>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</si>
  <si>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</si>
  <si>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</si>
  <si>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</si>
  <si>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</si>
  <si>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</si>
  <si>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</si>
  <si>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</si>
  <si>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</si>
  <si>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</si>
  <si>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</si>
  <si>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</si>
  <si>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</si>
  <si>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</si>
  <si>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</si>
  <si>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</si>
  <si>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</si>
  <si>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</si>
  <si>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</si>
  <si>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</si>
  <si>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</si>
  <si>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</si>
  <si>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</si>
  <si>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</si>
  <si>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</si>
  <si>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</si>
  <si>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</si>
  <si>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</si>
  <si>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</si>
  <si>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</si>
  <si>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</si>
  <si>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</si>
  <si>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</si>
  <si>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</si>
  <si>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</si>
  <si>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</si>
  <si>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</si>
  <si>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</si>
  <si>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</si>
  <si>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</si>
  <si>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</si>
  <si>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</si>
  <si>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</si>
  <si>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</si>
  <si>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</si>
  <si>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</si>
  <si>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</si>
  <si>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</si>
  <si>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</si>
  <si>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</si>
  <si>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</si>
  <si>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</si>
  <si>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</si>
  <si>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</si>
  <si>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</si>
  <si>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</si>
  <si>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</si>
  <si>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</si>
  <si>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</si>
  <si>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</si>
  <si>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</si>
  <si>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</si>
  <si>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</si>
  <si>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</si>
  <si>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</si>
  <si>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</si>
  <si>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</si>
  <si>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</si>
  <si>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</si>
  <si>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</si>
  <si>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</si>
  <si>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</si>
  <si>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</si>
  <si>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</si>
  <si>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</si>
  <si>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</si>
  <si>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</si>
  <si>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</si>
  <si>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</si>
  <si>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</si>
  <si>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</si>
  <si>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</si>
  <si>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</si>
  <si>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</si>
  <si>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</si>
  <si>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</si>
  <si>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</si>
  <si>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</si>
  <si>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</si>
  <si>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</si>
  <si>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</si>
  <si>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</si>
  <si>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</si>
  <si>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</si>
  <si>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</si>
  <si>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</si>
  <si>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</si>
  <si>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</si>
  <si>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</si>
  <si>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</si>
  <si>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</si>
  <si>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</si>
  <si>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</si>
  <si>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</si>
  <si>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</si>
  <si>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</si>
  <si>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</si>
  <si>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</si>
  <si>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</si>
  <si>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</si>
  <si>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</si>
  <si>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</si>
  <si>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</si>
  <si>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</si>
  <si>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</si>
  <si>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</si>
  <si>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</si>
  <si>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</si>
  <si>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</si>
  <si>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</si>
  <si>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</si>
  <si>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</si>
  <si>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</si>
  <si>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</si>
  <si>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</si>
  <si>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</si>
  <si>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</si>
  <si>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</si>
  <si>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</si>
  <si>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</si>
  <si>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</si>
  <si>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</si>
  <si>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</si>
  <si>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</si>
  <si>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</si>
  <si>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</si>
  <si>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</si>
  <si>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</si>
  <si>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</si>
  <si>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</si>
  <si>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</si>
  <si>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</si>
  <si>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</si>
  <si>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</si>
  <si>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</si>
  <si>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</si>
  <si>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</si>
  <si>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</si>
  <si>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</si>
  <si>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</si>
  <si>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</si>
  <si>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</si>
  <si>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</si>
  <si>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</si>
  <si>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</si>
  <si>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</si>
  <si>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</si>
  <si>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</si>
  <si>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</si>
  <si>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</si>
  <si>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</si>
  <si>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</si>
  <si>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</si>
  <si>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</si>
  <si>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</si>
  <si>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</si>
  <si>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</si>
  <si>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</si>
  <si>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</si>
  <si>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</si>
  <si>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</si>
  <si>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</si>
  <si>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</si>
  <si>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</si>
  <si>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</si>
  <si>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</si>
  <si>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</si>
  <si>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</si>
  <si>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</si>
  <si>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</si>
  <si>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</si>
  <si>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</si>
  <si>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</si>
  <si>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</si>
  <si>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</si>
  <si>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</si>
  <si>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</si>
  <si>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</si>
  <si>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</si>
  <si>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</si>
  <si>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</si>
  <si>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</si>
  <si>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</si>
  <si>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</si>
  <si>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</si>
  <si>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</si>
  <si>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</si>
  <si>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</si>
  <si>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</si>
  <si>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</si>
  <si>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</si>
  <si>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</si>
  <si>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</si>
  <si>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</si>
  <si>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</si>
  <si>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</si>
  <si>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</si>
  <si>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</si>
  <si>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</si>
  <si>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</si>
  <si>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</si>
  <si>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</si>
  <si>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</si>
  <si>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</si>
  <si>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</si>
  <si>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</si>
  <si>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</si>
  <si>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</si>
  <si>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</si>
  <si>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</si>
  <si>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</si>
  <si>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</si>
  <si>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</si>
  <si>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</si>
  <si>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</si>
  <si>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</si>
  <si>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</si>
  <si>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</si>
  <si>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</si>
  <si>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</si>
  <si>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</si>
  <si>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</si>
  <si>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</si>
  <si>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</si>
  <si>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</si>
  <si>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</si>
  <si>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</si>
  <si>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</si>
  <si>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</si>
  <si>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</si>
  <si>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</si>
  <si>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</si>
  <si>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</si>
  <si>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</si>
  <si>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</si>
  <si>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</si>
  <si>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</si>
  <si>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</si>
  <si>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</si>
  <si>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</si>
  <si>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</si>
  <si>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</si>
  <si>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</si>
  <si>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</si>
  <si>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</si>
  <si>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</si>
  <si>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</si>
  <si>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</si>
  <si>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</si>
  <si>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</si>
  <si>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</si>
  <si>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</si>
  <si>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</si>
  <si>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</si>
  <si>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</si>
  <si>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</si>
  <si>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</si>
  <si>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</si>
  <si>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</si>
  <si>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</si>
  <si>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</si>
  <si>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</si>
  <si>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</si>
  <si>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</si>
  <si>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</si>
  <si>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</si>
  <si>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</si>
  <si>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</si>
  <si>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</si>
  <si>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</si>
  <si>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</si>
  <si>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</si>
  <si>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</si>
  <si>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</si>
  <si>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</si>
  <si>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</si>
  <si>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</si>
  <si>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</si>
  <si>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</si>
  <si>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</si>
  <si>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</si>
  <si>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</si>
  <si>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</si>
  <si>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</si>
  <si>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</si>
  <si>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</si>
  <si>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</si>
  <si>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</si>
  <si>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</si>
  <si>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</si>
  <si>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</si>
  <si>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</si>
  <si>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</si>
  <si>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</si>
  <si>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</si>
  <si>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</si>
  <si>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</si>
  <si>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</si>
  <si>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</si>
  <si>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</si>
  <si>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</si>
  <si>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</si>
  <si>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</si>
  <si>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</si>
  <si>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</si>
  <si>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</si>
  <si>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</si>
  <si>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</si>
  <si>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</si>
  <si>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</si>
  <si>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</si>
  <si>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</si>
  <si>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</si>
  <si>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</si>
  <si>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</si>
  <si>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</si>
  <si>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</si>
  <si>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</si>
  <si>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</si>
  <si>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</si>
  <si>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</si>
  <si>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</si>
  <si>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</si>
  <si>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</si>
  <si>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</si>
  <si>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</si>
  <si>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</si>
  <si>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</si>
  <si>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</si>
  <si>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</si>
  <si>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</si>
  <si>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</si>
  <si>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</si>
  <si>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</si>
  <si>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</si>
  <si>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</si>
  <si>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</si>
  <si>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</si>
  <si>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</si>
  <si>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</si>
  <si>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</si>
  <si>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</si>
  <si>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</si>
  <si>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</si>
  <si>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</si>
  <si>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</si>
  <si>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</si>
  <si>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</si>
  <si>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</si>
  <si>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</si>
  <si>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</si>
  <si>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</si>
  <si>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</si>
  <si>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</si>
  <si>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</si>
  <si>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</si>
  <si>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</si>
  <si>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</si>
  <si>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</si>
  <si>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</si>
  <si>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</si>
  <si>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</si>
  <si>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</si>
  <si>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</si>
  <si>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</si>
  <si>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</si>
  <si>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</si>
  <si>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</si>
  <si>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</si>
  <si>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</si>
  <si>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</si>
  <si>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</si>
  <si>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</si>
  <si>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</si>
  <si>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</si>
  <si>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</si>
  <si>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</si>
  <si>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</si>
  <si>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</si>
  <si>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</si>
  <si>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</si>
  <si>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</si>
  <si>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</si>
  <si>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</si>
  <si>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</si>
  <si>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</si>
  <si>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</si>
  <si>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</si>
  <si>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</si>
  <si>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</si>
  <si>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</si>
  <si>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</si>
  <si>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</si>
  <si>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</si>
  <si>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</si>
  <si>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</si>
  <si>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</si>
  <si>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</si>
  <si>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</si>
  <si>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</si>
  <si>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</si>
  <si>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</si>
  <si>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</si>
  <si>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</si>
  <si>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</si>
  <si>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</si>
  <si>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</si>
  <si>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</si>
  <si>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</si>
  <si>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</si>
  <si>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</si>
  <si>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</si>
  <si>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</si>
  <si>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</si>
  <si>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</si>
  <si>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</si>
  <si>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</si>
  <si>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</si>
  <si>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</si>
  <si>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</si>
  <si>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</si>
  <si>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</si>
  <si>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</si>
  <si>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</si>
  <si>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</si>
  <si>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</si>
  <si>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</si>
  <si>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</si>
  <si>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</si>
  <si>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</si>
  <si>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</si>
  <si>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</si>
  <si>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</si>
  <si>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</si>
  <si>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</si>
  <si>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</si>
  <si>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</si>
  <si>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</si>
  <si>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</si>
  <si>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</si>
  <si>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</si>
  <si>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</si>
  <si>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</si>
  <si>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</si>
  <si>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</si>
  <si>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</si>
  <si>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</si>
  <si>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</si>
  <si>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</si>
  <si>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</si>
  <si>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</si>
  <si>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</si>
  <si>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</si>
  <si>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</si>
  <si>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</si>
  <si>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</si>
  <si>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</si>
  <si>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</si>
  <si>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</si>
  <si>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</si>
  <si>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</si>
  <si>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</si>
  <si>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</si>
  <si>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</si>
  <si>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</si>
  <si>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</si>
  <si>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</si>
  <si>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</si>
  <si>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</si>
  <si>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</si>
  <si>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</si>
  <si>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</si>
  <si>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</si>
  <si>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</si>
  <si>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</si>
  <si>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</si>
  <si>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</si>
  <si>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</si>
  <si>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</si>
  <si>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</si>
  <si>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</si>
  <si>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</si>
  <si>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</si>
  <si>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</si>
  <si>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</si>
  <si>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</si>
  <si>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</si>
  <si>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</si>
  <si>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</si>
  <si>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</si>
  <si>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</si>
  <si>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</si>
  <si>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</si>
  <si>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</si>
  <si>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</si>
  <si>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</si>
  <si>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</si>
  <si>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</si>
  <si>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</si>
  <si>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</si>
  <si>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</si>
  <si>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</si>
  <si>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</si>
  <si>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</si>
  <si>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</si>
  <si>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</si>
  <si>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</si>
  <si>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</si>
  <si>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</si>
  <si>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</si>
  <si>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</si>
  <si>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</si>
  <si>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</si>
  <si>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</si>
  <si>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</si>
  <si>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</si>
  <si>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</si>
  <si>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</si>
  <si>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</si>
  <si>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</si>
  <si>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</si>
  <si>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</si>
  <si>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</si>
  <si>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</si>
  <si>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</si>
  <si>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</si>
  <si>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</si>
  <si>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</si>
  <si>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</si>
  <si>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</si>
  <si>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</si>
  <si>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</si>
  <si>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</si>
  <si>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</si>
  <si>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</si>
  <si>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</si>
  <si>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</si>
  <si>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</si>
  <si>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</si>
  <si>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</si>
  <si>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</si>
  <si>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</si>
  <si>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</si>
  <si>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</si>
  <si>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</si>
  <si>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</si>
  <si>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</si>
  <si>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</si>
  <si>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</si>
  <si>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</si>
  <si>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</si>
  <si>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</si>
  <si>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</si>
  <si>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</si>
  <si>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</si>
  <si>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</si>
  <si>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</si>
  <si>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</si>
  <si>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</si>
  <si>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</si>
  <si>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</si>
  <si>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</si>
  <si>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</si>
  <si>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</si>
  <si>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</si>
  <si>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</si>
  <si>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</si>
  <si>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</si>
  <si>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</si>
  <si>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</si>
  <si>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</si>
  <si>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</si>
  <si>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</si>
  <si>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</si>
  <si>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</si>
  <si>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</si>
  <si>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</si>
  <si>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</si>
  <si>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</si>
  <si>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</si>
  <si>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</si>
  <si>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</si>
  <si>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</si>
  <si>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</si>
  <si>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</si>
  <si>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</si>
  <si>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</si>
  <si>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</si>
  <si>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</si>
  <si>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</si>
  <si>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</si>
  <si>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</si>
  <si>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</si>
  <si>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</si>
  <si>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</si>
  <si>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</si>
  <si>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</si>
  <si>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</si>
  <si>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</si>
  <si>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</si>
  <si>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</si>
  <si>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</si>
  <si>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</si>
  <si>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</si>
  <si>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</si>
  <si>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</si>
  <si>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</si>
  <si>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</si>
  <si>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</si>
  <si>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</si>
  <si>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</si>
  <si>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</si>
  <si>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</si>
  <si>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</si>
  <si>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</si>
  <si>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</si>
  <si>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</si>
  <si>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</si>
  <si>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</si>
  <si>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</si>
  <si>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</si>
  <si>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</si>
  <si>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</si>
  <si>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</si>
  <si>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</si>
  <si>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</si>
  <si>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</si>
  <si>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</si>
  <si>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</si>
  <si>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</si>
  <si>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</si>
  <si>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</si>
  <si>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</si>
  <si>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</si>
  <si>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</si>
  <si>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</si>
  <si>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</si>
  <si>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</si>
  <si>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</si>
  <si>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</si>
  <si>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</si>
  <si>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</si>
  <si>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</si>
  <si>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</si>
  <si>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</si>
  <si>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</si>
  <si>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</si>
  <si>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</si>
  <si>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</si>
  <si>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</si>
  <si>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</si>
  <si>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</si>
  <si>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</si>
  <si>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</si>
  <si>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</si>
  <si>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</si>
  <si>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</si>
  <si>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</si>
  <si>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</si>
  <si>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</si>
  <si>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</si>
  <si>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</si>
  <si>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</si>
  <si>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</si>
  <si>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</si>
  <si>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</si>
  <si>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</si>
  <si>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</si>
  <si>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</si>
  <si>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</si>
  <si>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</si>
  <si>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</si>
  <si>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</si>
  <si>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</si>
  <si>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</si>
  <si>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</si>
  <si>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</si>
  <si>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</si>
  <si>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</si>
  <si>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</si>
  <si>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</si>
  <si>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</si>
  <si>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</si>
  <si>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</si>
  <si>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</si>
  <si>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</si>
  <si>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</si>
  <si>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</si>
  <si>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</si>
  <si>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</si>
  <si>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</si>
  <si>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</si>
  <si>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</si>
  <si>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</si>
  <si>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</si>
  <si>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</si>
  <si>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</si>
  <si>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</si>
  <si>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</si>
  <si>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</si>
  <si>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</si>
  <si>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</si>
  <si>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</si>
  <si>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</si>
  <si>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</si>
  <si>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</si>
  <si>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</si>
  <si>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</si>
  <si>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</si>
  <si>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</si>
  <si>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</si>
  <si>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</si>
  <si>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</si>
  <si>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</si>
  <si>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</si>
  <si>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</si>
  <si>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</si>
  <si>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</si>
  <si>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</si>
  <si>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</si>
  <si>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</si>
  <si>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</si>
  <si>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</si>
  <si>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</si>
  <si>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</si>
  <si>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</si>
  <si>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</si>
  <si>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</si>
  <si>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</si>
  <si>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</si>
  <si>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</si>
  <si>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</si>
  <si>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</si>
  <si>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</si>
  <si>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</si>
  <si>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</si>
  <si>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</si>
  <si>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</si>
  <si>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</si>
  <si>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</si>
  <si>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</si>
  <si>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</si>
  <si>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</si>
  <si>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</si>
  <si>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</si>
  <si>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</si>
  <si>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</si>
  <si>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</si>
  <si>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</si>
  <si>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</si>
  <si>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</si>
  <si>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</si>
  <si>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</si>
  <si>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</si>
  <si>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</si>
  <si>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</si>
  <si>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</si>
  <si>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</si>
  <si>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</si>
  <si>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</si>
  <si>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</si>
  <si>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</si>
  <si>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</si>
  <si>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</si>
  <si>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</si>
  <si>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</si>
  <si>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</si>
  <si>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</si>
  <si>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</si>
  <si>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</si>
  <si>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</si>
  <si>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</si>
  <si>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</si>
  <si>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</si>
  <si>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</si>
  <si>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</si>
  <si>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</si>
  <si>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</si>
  <si>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</si>
  <si>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</si>
  <si>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</si>
  <si>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</si>
  <si>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</si>
  <si>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</si>
  <si>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</si>
  <si>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</si>
  <si>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</si>
  <si>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</si>
  <si>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</si>
  <si>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</si>
  <si>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</si>
  <si>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</si>
  <si>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</si>
  <si>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</si>
  <si>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</si>
  <si>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</si>
  <si>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</si>
  <si>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</si>
  <si>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</si>
  <si>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</si>
  <si>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</si>
  <si>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</si>
  <si>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</si>
  <si>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</si>
  <si>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</si>
  <si>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</si>
  <si>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</si>
  <si>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</si>
  <si>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</si>
  <si>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</si>
  <si>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</si>
  <si>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</si>
  <si>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</si>
  <si>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</si>
  <si>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</si>
  <si>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</si>
  <si>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</si>
  <si>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</si>
  <si>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</si>
  <si>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</si>
  <si>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</si>
  <si>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</si>
  <si>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</si>
  <si>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</si>
  <si>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</si>
  <si>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</si>
  <si>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</si>
  <si>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</si>
  <si>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</si>
  <si>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</si>
  <si>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</si>
  <si>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</si>
  <si>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</si>
  <si>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</si>
  <si>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</si>
  <si>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</si>
  <si>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</si>
  <si>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</si>
  <si>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</si>
  <si>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</si>
  <si>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</si>
  <si>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</si>
  <si>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</si>
  <si>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</si>
  <si>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</si>
  <si>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</si>
  <si>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</si>
  <si>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</si>
  <si>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</si>
  <si>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</si>
  <si>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</si>
  <si>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</si>
  <si>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</si>
  <si>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</si>
  <si>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</si>
  <si>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</si>
  <si>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</si>
  <si>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</si>
  <si>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</si>
  <si>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</si>
  <si>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</si>
  <si>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</si>
  <si>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</si>
  <si>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</si>
  <si>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</si>
  <si>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</si>
  <si>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</si>
  <si>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</si>
  <si>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</si>
  <si>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</si>
  <si>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</si>
  <si>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</si>
  <si>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</si>
  <si>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</si>
  <si>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</si>
  <si>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</si>
  <si>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</si>
  <si>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</si>
  <si>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</si>
  <si>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</si>
  <si>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</si>
  <si>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</si>
  <si>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</si>
  <si>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</si>
  <si>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</si>
  <si>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</si>
  <si>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</si>
  <si>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</si>
  <si>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</si>
  <si>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</si>
  <si>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</si>
  <si>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</si>
  <si>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</si>
  <si>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</si>
  <si>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</si>
  <si>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</si>
  <si>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</si>
  <si>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</si>
  <si>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</si>
  <si>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</si>
  <si>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</si>
  <si>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</si>
  <si>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</si>
  <si>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</si>
  <si>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</si>
  <si>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</si>
  <si>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</si>
  <si>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</si>
  <si>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</si>
  <si>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</si>
  <si>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</si>
  <si>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</si>
  <si>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</si>
  <si>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</si>
  <si>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</si>
  <si>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</si>
  <si>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</si>
  <si>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</si>
  <si>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</si>
  <si>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</si>
  <si>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</si>
  <si>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</si>
  <si>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</si>
  <si>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</si>
  <si>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</si>
  <si>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</si>
  <si>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</si>
  <si>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</si>
  <si>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</si>
  <si>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</si>
  <si>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</si>
  <si>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</si>
  <si>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</si>
  <si>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</si>
  <si>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</si>
  <si>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</si>
  <si>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</si>
  <si>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</si>
  <si>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</si>
  <si>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</si>
  <si>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</si>
  <si>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</si>
  <si>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</si>
  <si>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</si>
  <si>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</si>
  <si>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</si>
  <si>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</si>
  <si>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</si>
  <si>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</si>
  <si>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</si>
  <si>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</si>
  <si>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</si>
  <si>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</si>
  <si>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</si>
  <si>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</si>
  <si>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</si>
  <si>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</si>
  <si>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</si>
  <si>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</si>
  <si>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</si>
  <si>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</si>
  <si>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</si>
  <si>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</si>
  <si>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</si>
  <si>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</si>
  <si>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</si>
  <si>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</si>
  <si>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</si>
  <si>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</si>
  <si>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</si>
  <si>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</si>
  <si>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</si>
  <si>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</si>
  <si>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</si>
  <si>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</si>
  <si>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</si>
  <si>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</si>
  <si>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</si>
  <si>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</si>
  <si>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</si>
  <si>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</si>
  <si>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</si>
  <si>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</si>
  <si>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</si>
  <si>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</si>
  <si>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</si>
  <si>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</si>
  <si>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</si>
  <si>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</si>
  <si>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</si>
  <si>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</si>
  <si>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</si>
  <si>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</si>
  <si>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</si>
  <si>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</si>
  <si>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</si>
  <si>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</si>
  <si>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</si>
  <si>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</si>
  <si>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</si>
  <si>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</si>
  <si>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</si>
  <si>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</si>
  <si>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</si>
  <si>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</si>
  <si>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</si>
  <si>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</si>
  <si>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</si>
  <si>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</si>
  <si>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</si>
  <si>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</si>
  <si>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</si>
  <si>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</si>
  <si>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</si>
  <si>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</si>
  <si>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</si>
  <si>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</si>
  <si>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</si>
  <si>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</si>
  <si>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</si>
  <si>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</si>
  <si>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</si>
  <si>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</si>
  <si>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</si>
  <si>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</si>
  <si>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</si>
  <si>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</si>
  <si>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</si>
  <si>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</si>
  <si>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</si>
  <si>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</si>
  <si>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</si>
  <si>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</si>
  <si>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</si>
  <si>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</si>
  <si>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</si>
  <si>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</si>
  <si>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</si>
  <si>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</si>
  <si>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</si>
  <si>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</si>
  <si>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</si>
  <si>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</si>
  <si>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</si>
  <si>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</si>
  <si>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</si>
  <si>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</si>
  <si>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</si>
  <si>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</si>
  <si>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</si>
  <si>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</si>
  <si>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</si>
  <si>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</si>
  <si>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</si>
  <si>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</si>
  <si>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</si>
  <si>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</si>
  <si>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</si>
  <si>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</si>
  <si>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</si>
  <si>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</si>
  <si>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</si>
  <si>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</si>
  <si>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</si>
  <si>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</si>
  <si>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</si>
  <si>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</si>
  <si>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</si>
  <si>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</si>
  <si>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</si>
  <si>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</si>
  <si>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</si>
  <si>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</si>
  <si>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</si>
  <si>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</si>
  <si>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</si>
  <si>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</si>
  <si>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</si>
  <si>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</si>
  <si>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</si>
  <si>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</si>
  <si>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</si>
  <si>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</si>
  <si>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</si>
  <si>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</si>
  <si>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</si>
  <si>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</si>
  <si>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</si>
  <si>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</si>
  <si>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</si>
  <si>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</si>
  <si>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</si>
  <si>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</si>
  <si>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</si>
  <si>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</si>
  <si>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</si>
  <si>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</si>
  <si>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</si>
  <si>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</si>
  <si>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</si>
  <si>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</si>
  <si>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</si>
  <si>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</si>
  <si>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</si>
  <si>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</si>
  <si>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</si>
  <si>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</si>
  <si>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</si>
  <si>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</si>
  <si>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</si>
  <si>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</si>
  <si>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</si>
  <si>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</si>
  <si>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</si>
  <si>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</si>
  <si>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</si>
  <si>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</si>
  <si>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</si>
  <si>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</si>
  <si>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</si>
  <si>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</si>
  <si>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</si>
  <si>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</si>
  <si>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</si>
  <si>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</si>
  <si>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</si>
  <si>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</si>
  <si>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</si>
  <si>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</si>
  <si>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</si>
  <si>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</si>
  <si>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</si>
  <si>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</si>
  <si>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</si>
  <si>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</si>
  <si>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</si>
  <si>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</si>
  <si>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</si>
  <si>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</si>
  <si>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</si>
  <si>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</si>
  <si>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</si>
  <si>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</si>
  <si>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</si>
  <si>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</si>
  <si>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</si>
  <si>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</si>
  <si>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</si>
  <si>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</si>
  <si>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</si>
  <si>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</si>
  <si>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</si>
  <si>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</si>
  <si>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</si>
  <si>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</si>
  <si>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</si>
  <si>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</si>
  <si>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</si>
  <si>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</si>
  <si>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</si>
  <si>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</si>
  <si>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</si>
  <si>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</si>
  <si>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</si>
  <si>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</si>
  <si>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</si>
  <si>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</si>
  <si>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</si>
  <si>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</si>
  <si>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</si>
  <si>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</si>
  <si>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</si>
  <si>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</si>
  <si>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</si>
  <si>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</si>
  <si>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</si>
  <si>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</si>
  <si>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</si>
  <si>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</si>
  <si>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</si>
  <si>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</si>
  <si>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</si>
  <si>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</si>
  <si>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</si>
  <si>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</si>
  <si>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</si>
  <si>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</si>
  <si>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</si>
  <si>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</si>
  <si>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</si>
  <si>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</si>
  <si>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</si>
  <si>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</si>
  <si>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</si>
  <si>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</si>
  <si>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</si>
  <si>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</si>
  <si>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</si>
  <si>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</si>
  <si>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</si>
  <si>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</si>
  <si>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</si>
  <si>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</si>
  <si>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</si>
  <si>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</si>
  <si>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</si>
  <si>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</si>
  <si>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</si>
  <si>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</si>
  <si>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</si>
  <si>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</si>
  <si>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</si>
  <si>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</si>
  <si>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</si>
  <si>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</si>
  <si>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</si>
  <si>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</si>
  <si>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</si>
  <si>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</si>
  <si>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</si>
  <si>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</si>
  <si>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</si>
  <si>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</si>
  <si>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</si>
  <si>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</si>
  <si>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</si>
  <si>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</si>
  <si>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</si>
  <si>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</si>
  <si>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</si>
  <si>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</si>
  <si>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</si>
  <si>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</si>
  <si>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</si>
  <si>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</si>
  <si>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</si>
  <si>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</si>
  <si>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</si>
  <si>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</si>
  <si>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</si>
  <si>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</si>
  <si>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</si>
  <si>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</si>
  <si>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</si>
  <si>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</si>
  <si>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</si>
  <si>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</si>
  <si>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</si>
  <si>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</si>
  <si>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</si>
  <si>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</si>
  <si>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</si>
  <si>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</si>
  <si>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</si>
  <si>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</si>
  <si>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</si>
  <si>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</si>
  <si>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</si>
  <si>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</si>
  <si>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</si>
  <si>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</si>
  <si>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</si>
  <si>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</si>
  <si>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</si>
  <si>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</si>
  <si>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</si>
  <si>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</si>
  <si>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</si>
  <si>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</si>
  <si>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</si>
  <si>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</si>
  <si>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</si>
  <si>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</si>
  <si>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</si>
  <si>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</si>
  <si>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</si>
  <si>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</si>
  <si>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</si>
  <si>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</si>
  <si>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</si>
  <si>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</si>
  <si>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</si>
  <si>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</si>
  <si>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</si>
  <si>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</si>
  <si>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</si>
  <si>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</si>
  <si>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</si>
  <si>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</si>
  <si>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</si>
  <si>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</si>
  <si>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</si>
  <si>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</si>
  <si>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</si>
  <si>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</si>
  <si>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</si>
  <si>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</si>
  <si>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</si>
  <si>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</si>
  <si>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</si>
  <si>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</si>
  <si>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</si>
  <si>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</si>
  <si>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</si>
  <si>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</si>
  <si>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</si>
  <si>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</si>
  <si>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</si>
  <si>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</si>
  <si>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</si>
  <si>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</si>
  <si>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</si>
  <si>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</si>
  <si>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</si>
  <si>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</si>
  <si>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</si>
  <si>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</si>
  <si>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</si>
  <si>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</si>
  <si>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</si>
  <si>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</si>
  <si>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</si>
  <si>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</si>
  <si>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</si>
  <si>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</si>
  <si>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</si>
  <si>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</si>
  <si>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</si>
  <si>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</si>
  <si>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</si>
  <si>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</si>
  <si>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</si>
  <si>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</si>
  <si>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</si>
  <si>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</si>
  <si>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</si>
  <si>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</si>
  <si>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</si>
  <si>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</si>
  <si>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</si>
  <si>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</si>
  <si>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</si>
  <si>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</si>
  <si>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</si>
  <si>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</si>
  <si>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</si>
  <si>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</si>
  <si>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</si>
  <si>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</si>
  <si>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</si>
  <si>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</si>
  <si>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</si>
  <si>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</si>
  <si>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</si>
  <si>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</si>
  <si>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</si>
  <si>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</si>
  <si>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</si>
  <si>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</si>
  <si>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</si>
  <si>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</si>
  <si>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</si>
  <si>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</si>
  <si>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</si>
  <si>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</si>
  <si>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</si>
  <si>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</si>
  <si>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</si>
  <si>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</si>
  <si>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</si>
  <si>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</si>
  <si>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</si>
  <si>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</si>
  <si>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</si>
  <si>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</si>
  <si>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</si>
  <si>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</si>
  <si>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</si>
  <si>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</si>
  <si>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</si>
  <si>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</si>
  <si>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</si>
  <si>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</si>
  <si>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</si>
  <si>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</si>
  <si>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</si>
  <si>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</si>
  <si>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</si>
  <si>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</si>
  <si>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</si>
  <si>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</si>
  <si>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</si>
  <si>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</si>
  <si>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</si>
  <si>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</si>
  <si>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</si>
  <si>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</si>
  <si>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</si>
  <si>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</si>
  <si>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</si>
  <si>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</si>
  <si>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</si>
  <si>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</si>
  <si>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</si>
  <si>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</si>
  <si>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</si>
  <si>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</si>
  <si>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</si>
  <si>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</si>
  <si>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</si>
  <si>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</si>
  <si>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</si>
  <si>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</si>
  <si>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</si>
  <si>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</si>
  <si>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</si>
  <si>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</si>
  <si>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</si>
  <si>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</si>
  <si>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</si>
  <si>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</si>
  <si>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</si>
  <si>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</si>
  <si>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</si>
  <si>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</si>
  <si>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</si>
  <si>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</si>
  <si>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</si>
  <si>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</si>
  <si>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</si>
  <si>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</si>
  <si>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</si>
  <si>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</si>
  <si>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</si>
  <si>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</si>
  <si>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</si>
  <si>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</si>
  <si>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</si>
  <si>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</si>
  <si>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</si>
  <si>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</si>
  <si>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</si>
  <si>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</si>
  <si>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</si>
  <si>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</si>
  <si>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</si>
  <si>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</si>
  <si>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</si>
  <si>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</si>
  <si>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</si>
  <si>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</si>
  <si>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</si>
  <si>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</si>
  <si>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</si>
  <si>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</si>
  <si>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</si>
  <si>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</si>
  <si>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</si>
  <si>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</si>
  <si>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</si>
  <si>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</si>
  <si>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</si>
  <si>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</si>
  <si>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</si>
  <si>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</si>
  <si>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</si>
  <si>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</si>
  <si>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</si>
  <si>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</si>
  <si>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</si>
  <si>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</si>
  <si>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</si>
  <si>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</si>
  <si>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</si>
  <si>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</si>
  <si>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</si>
  <si>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</si>
  <si>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</si>
  <si>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</si>
  <si>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</si>
  <si>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</si>
  <si>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</si>
  <si>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</si>
  <si>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</si>
  <si>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</si>
  <si>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</si>
  <si>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</si>
  <si>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</si>
  <si>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</si>
  <si>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</si>
  <si>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</si>
  <si>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</si>
  <si>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</si>
  <si>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</si>
  <si>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</si>
  <si>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</si>
  <si>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</si>
  <si>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</si>
  <si>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</si>
  <si>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</si>
  <si>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</si>
  <si>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</si>
  <si>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</si>
  <si>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</si>
  <si>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</si>
  <si>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</si>
  <si>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</si>
  <si>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</si>
  <si>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</si>
  <si>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</si>
  <si>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</si>
  <si>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</si>
  <si>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</si>
  <si>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</si>
  <si>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</si>
  <si>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</si>
  <si>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</si>
  <si>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</si>
  <si>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</si>
  <si>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</si>
  <si>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</si>
  <si>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</si>
  <si>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</si>
  <si>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</si>
  <si>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</si>
  <si>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</si>
  <si>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</si>
  <si>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</si>
  <si>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</si>
  <si>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</si>
  <si>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</si>
  <si>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</si>
  <si>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</si>
  <si>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</si>
  <si>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</si>
  <si>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</si>
  <si>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</si>
  <si>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</si>
  <si>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</si>
  <si>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</si>
  <si>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</si>
  <si>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</si>
  <si>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</si>
  <si>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</si>
  <si>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</si>
  <si>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</si>
  <si>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</si>
  <si>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</si>
  <si>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</si>
  <si>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</si>
  <si>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</si>
  <si>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</si>
  <si>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</si>
  <si>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</si>
  <si>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</si>
  <si>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</si>
  <si>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</si>
  <si>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</si>
  <si>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</si>
  <si>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</si>
  <si>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</si>
  <si>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</si>
  <si>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</si>
  <si>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</si>
  <si>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</si>
  <si>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</si>
  <si>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</si>
  <si>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</si>
  <si>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</si>
  <si>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</si>
  <si>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</si>
  <si>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</si>
  <si>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</si>
  <si>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</si>
  <si>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</si>
  <si>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</si>
  <si>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</si>
  <si>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</si>
  <si>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</si>
  <si>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</si>
  <si>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</si>
  <si>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</si>
  <si>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</si>
  <si>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</si>
  <si>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</si>
  <si>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</si>
  <si>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</si>
  <si>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</si>
  <si>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</si>
  <si>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</si>
  <si>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</si>
  <si>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</si>
  <si>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</si>
  <si>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</si>
  <si>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</si>
  <si>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</si>
  <si>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</si>
  <si>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</si>
  <si>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</si>
  <si>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</si>
  <si>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</si>
  <si>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</si>
  <si>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</si>
  <si>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</si>
  <si>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</si>
  <si>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</si>
  <si>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</si>
  <si>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</si>
  <si>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</si>
  <si>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</si>
  <si>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</si>
  <si>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</si>
  <si>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</si>
  <si>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</si>
  <si>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</si>
  <si>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</si>
  <si>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</si>
  <si>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</si>
  <si>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</si>
  <si>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</si>
  <si>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</si>
  <si>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</si>
  <si>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</si>
  <si>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</si>
  <si>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</si>
  <si>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</si>
  <si>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</si>
  <si>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</si>
  <si>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</si>
  <si>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</si>
  <si>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</si>
  <si>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</si>
  <si>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</si>
  <si>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</si>
  <si>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</si>
  <si>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</si>
  <si>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</si>
  <si>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</si>
  <si>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</si>
  <si>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</si>
  <si>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</si>
  <si>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</si>
  <si>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</si>
  <si>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</si>
  <si>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</si>
  <si>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</si>
  <si>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</si>
  <si>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</si>
  <si>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</si>
  <si>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</si>
  <si>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</si>
  <si>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</si>
  <si>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</si>
  <si>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</si>
  <si>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</si>
  <si>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</si>
  <si>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</si>
  <si>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</si>
  <si>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</si>
  <si>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</si>
  <si>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</si>
  <si>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</si>
  <si>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</si>
  <si>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</si>
  <si>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</si>
  <si>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</si>
  <si>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</si>
  <si>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</si>
  <si>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</si>
  <si>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</si>
  <si>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</si>
  <si>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</si>
  <si>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</si>
  <si>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</si>
  <si>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</si>
  <si>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</si>
  <si>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</si>
  <si>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</si>
  <si>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</si>
  <si>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</si>
  <si>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</si>
  <si>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</si>
  <si>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</si>
  <si>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</si>
  <si>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</si>
  <si>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</si>
  <si>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</si>
  <si>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</si>
  <si>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</si>
  <si>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</si>
  <si>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</si>
  <si>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</si>
  <si>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</si>
  <si>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</si>
  <si>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</si>
  <si>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</si>
  <si>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</si>
  <si>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</si>
  <si>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</si>
  <si>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</si>
  <si>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</si>
  <si>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</si>
  <si>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</si>
  <si>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</si>
  <si>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</si>
  <si>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</si>
  <si>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</si>
  <si>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</si>
  <si>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</si>
  <si>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</si>
  <si>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</si>
  <si>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</si>
  <si>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</si>
  <si>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</si>
  <si>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</si>
  <si>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</si>
  <si>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</si>
  <si>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</si>
  <si>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</si>
  <si>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</si>
  <si>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</si>
  <si>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</si>
  <si>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</si>
  <si>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</si>
  <si>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</si>
  <si>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</si>
  <si>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</si>
  <si>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</si>
  <si>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</si>
  <si>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</si>
  <si>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</si>
  <si>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</si>
  <si>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</si>
  <si>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</si>
  <si>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</si>
  <si>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</si>
  <si>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</si>
  <si>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</si>
  <si>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</si>
  <si>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</si>
  <si>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</si>
  <si>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</si>
  <si>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</si>
  <si>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</si>
  <si>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</si>
  <si>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</si>
  <si>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</si>
  <si>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</si>
  <si>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</si>
  <si>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</si>
  <si>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</si>
  <si>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</si>
  <si>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</si>
  <si>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</si>
  <si>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</si>
  <si>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</si>
  <si>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</si>
  <si>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</si>
  <si>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</si>
  <si>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</si>
  <si>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</si>
  <si>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</si>
  <si>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</si>
  <si>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</si>
  <si>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</si>
  <si>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</si>
  <si>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</si>
  <si>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</si>
  <si>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</si>
  <si>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</si>
  <si>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</si>
  <si>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</si>
  <si>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</si>
  <si>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</si>
  <si>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</si>
  <si>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</si>
  <si>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</si>
  <si>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</si>
  <si>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</si>
  <si>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</si>
  <si>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</si>
  <si>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</si>
  <si>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</si>
  <si>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</si>
  <si>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</si>
  <si>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</si>
  <si>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</si>
  <si>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</si>
  <si>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</si>
  <si>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</si>
  <si>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</si>
  <si>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</si>
  <si>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</si>
  <si>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</si>
  <si>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</si>
  <si>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</si>
  <si>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</si>
  <si>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</si>
  <si>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</si>
  <si>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</si>
  <si>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</si>
  <si>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</si>
  <si>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</si>
  <si>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</si>
  <si>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</si>
  <si>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</si>
  <si>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</si>
  <si>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</si>
  <si>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</si>
  <si>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</si>
  <si>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</si>
  <si>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</si>
  <si>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</si>
  <si>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</si>
  <si>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</si>
  <si>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</si>
  <si>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</si>
  <si>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</si>
  <si>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</si>
  <si>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</si>
  <si>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</si>
  <si>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</si>
  <si>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</si>
  <si>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</si>
  <si>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</si>
  <si>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</si>
  <si>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</si>
  <si>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</si>
  <si>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</si>
  <si>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</si>
  <si>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</si>
  <si>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</si>
  <si>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</si>
  <si>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</si>
  <si>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</si>
  <si>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</si>
  <si>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</si>
  <si>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</si>
  <si>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</si>
  <si>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</si>
  <si>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</si>
  <si>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</si>
  <si>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</si>
  <si>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</si>
  <si>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</si>
  <si>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</si>
  <si>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</si>
  <si>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</si>
  <si>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</si>
  <si>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</si>
  <si>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</si>
  <si>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</si>
  <si>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</si>
  <si>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</si>
  <si>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</si>
  <si>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</si>
  <si>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</si>
  <si>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</si>
  <si>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</si>
  <si>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</si>
  <si>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</si>
  <si>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</si>
  <si>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</si>
  <si>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</si>
  <si>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</si>
  <si>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</si>
  <si>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</si>
  <si>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</si>
  <si>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</si>
  <si>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</si>
  <si>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</si>
  <si>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</si>
  <si>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</si>
  <si>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</si>
  <si>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</si>
  <si>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</si>
  <si>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</si>
  <si>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</si>
  <si>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</si>
  <si>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</si>
  <si>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</si>
  <si>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</si>
  <si>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</si>
  <si>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</si>
  <si>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</si>
  <si>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</si>
  <si>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</si>
  <si>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</si>
  <si>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</si>
  <si>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</si>
  <si>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</si>
  <si>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</si>
  <si>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</si>
  <si>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</si>
  <si>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</si>
  <si>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</si>
  <si>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</si>
  <si>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</si>
  <si>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</si>
  <si>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</si>
  <si>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</si>
  <si>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</si>
  <si>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</si>
  <si>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</si>
  <si>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</si>
  <si>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</si>
  <si>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</si>
  <si>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</si>
  <si>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</si>
  <si>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</si>
  <si>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</si>
  <si>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</si>
  <si>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</si>
  <si>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</si>
  <si>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</si>
  <si>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</si>
  <si>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</si>
  <si>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</si>
  <si>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</si>
  <si>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</si>
  <si>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</si>
  <si>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</si>
  <si>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</si>
  <si>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</si>
  <si>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</si>
  <si>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</si>
  <si>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</si>
  <si>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</si>
  <si>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</si>
  <si>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</si>
  <si>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</si>
  <si>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</si>
  <si>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</si>
  <si>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</si>
  <si>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</si>
  <si>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</si>
  <si>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</si>
  <si>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</si>
  <si>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</si>
  <si>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</si>
  <si>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</si>
  <si>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</si>
  <si>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</si>
  <si>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</si>
  <si>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</si>
  <si>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</si>
  <si>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</si>
  <si>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</si>
  <si>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</si>
  <si>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</si>
  <si>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</si>
  <si>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</si>
  <si>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</si>
  <si>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</si>
  <si>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</si>
  <si>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</si>
  <si>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</si>
  <si>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</si>
  <si>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</si>
  <si>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</si>
  <si>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</si>
  <si>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</si>
  <si>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</si>
  <si>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</si>
  <si>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</si>
  <si>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</si>
  <si>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</si>
  <si>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</si>
  <si>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</si>
  <si>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</si>
  <si>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</si>
  <si>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</si>
  <si>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</si>
  <si>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</si>
  <si>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</si>
  <si>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</si>
  <si>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</si>
  <si>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</si>
  <si>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</si>
  <si>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</si>
  <si>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</si>
  <si>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</si>
  <si>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</si>
  <si>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</si>
  <si>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</si>
  <si>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</si>
  <si>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</si>
  <si>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</si>
  <si>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</si>
  <si>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</si>
  <si>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</si>
  <si>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</si>
  <si>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</si>
  <si>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</si>
  <si>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</si>
  <si>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</si>
  <si>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</si>
  <si>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</si>
  <si>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</si>
  <si>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</si>
  <si>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</si>
  <si>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</si>
  <si>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</si>
  <si>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</si>
  <si>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</si>
  <si>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</si>
  <si>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</si>
  <si>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</si>
  <si>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</si>
  <si>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</si>
  <si>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</si>
  <si>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</si>
  <si>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</si>
  <si>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</si>
  <si>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</si>
  <si>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</si>
  <si>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</si>
  <si>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</si>
  <si>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</si>
  <si>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</si>
  <si>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</si>
  <si>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</si>
  <si>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</si>
  <si>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</si>
  <si>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</si>
  <si>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</si>
  <si>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</si>
  <si>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</si>
  <si>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</si>
  <si>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</si>
  <si>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</si>
  <si>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</si>
  <si>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</si>
  <si>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</si>
  <si>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</si>
  <si>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</si>
  <si>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</si>
  <si>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</si>
  <si>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</si>
  <si>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</si>
  <si>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</si>
  <si>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</si>
  <si>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</si>
  <si>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</si>
  <si>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</si>
  <si>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</si>
  <si>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</si>
  <si>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</si>
  <si>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</si>
  <si>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</si>
  <si>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</si>
  <si>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</si>
  <si>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</si>
  <si>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</si>
  <si>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</si>
  <si>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</si>
  <si>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</si>
  <si>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</si>
  <si>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</si>
  <si>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</si>
  <si>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</si>
  <si>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</si>
  <si>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</si>
  <si>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</si>
  <si>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</si>
  <si>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</si>
  <si>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</si>
  <si>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</si>
  <si>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</si>
  <si>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</si>
  <si>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</si>
  <si>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</si>
  <si>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</si>
  <si>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</si>
  <si>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</si>
  <si>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</si>
  <si>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</si>
  <si>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</si>
  <si>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</si>
  <si>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</si>
  <si>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</si>
  <si>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</si>
  <si>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</si>
  <si>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</si>
  <si>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</si>
  <si>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</si>
  <si>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</si>
  <si>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</si>
  <si>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</si>
  <si>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</si>
  <si>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</si>
  <si>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</si>
  <si>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</si>
  <si>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</si>
  <si>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</si>
  <si>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</si>
  <si>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</si>
  <si>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</si>
  <si>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</si>
  <si>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</si>
  <si>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</si>
  <si>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</si>
  <si>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</si>
  <si>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</si>
  <si>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</si>
  <si>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</si>
  <si>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</si>
  <si>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</si>
  <si>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</si>
  <si>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</si>
  <si>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</si>
  <si>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</si>
  <si>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</si>
  <si>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</si>
  <si>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</si>
  <si>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</si>
  <si>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</si>
  <si>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</si>
  <si>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</si>
  <si>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</si>
  <si>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</si>
  <si>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</si>
  <si>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</si>
  <si>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</si>
  <si>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</si>
  <si>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</si>
  <si>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</si>
  <si>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</si>
  <si>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</si>
  <si>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</si>
  <si>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</si>
  <si>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</si>
  <si>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</si>
  <si>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</si>
  <si>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</si>
  <si>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</si>
  <si>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</si>
  <si>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</si>
  <si>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</si>
  <si>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</si>
  <si>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</si>
  <si>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</si>
  <si>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</si>
  <si>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</si>
  <si>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</si>
  <si>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</si>
  <si>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</si>
  <si>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</si>
  <si>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</si>
  <si>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</si>
  <si>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</si>
  <si>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</si>
  <si>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</si>
  <si>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</si>
  <si>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</si>
  <si>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</si>
  <si>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</si>
  <si>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</si>
  <si>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</si>
  <si>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</si>
  <si>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</si>
  <si>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</si>
  <si>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</si>
  <si>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</si>
  <si>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</si>
  <si>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</si>
  <si>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</si>
  <si>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</si>
  <si>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</si>
  <si>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</si>
  <si>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</si>
  <si>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</si>
  <si>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</si>
  <si>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</si>
  <si>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</si>
  <si>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</si>
  <si>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</si>
  <si>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</si>
  <si>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</si>
  <si>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</si>
  <si>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</si>
  <si>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</si>
  <si>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</si>
  <si>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</si>
  <si>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</si>
  <si>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</si>
  <si>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</si>
  <si>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</si>
  <si>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</si>
  <si>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</si>
  <si>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</si>
  <si>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</si>
  <si>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</si>
  <si>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</si>
  <si>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</si>
  <si>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</si>
  <si>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</si>
  <si>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</si>
  <si>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</si>
  <si>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</si>
  <si>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</si>
  <si>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</si>
  <si>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</si>
  <si>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</si>
  <si>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</si>
  <si>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</si>
  <si>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</si>
  <si>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</si>
  <si>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</si>
  <si>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</si>
  <si>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</si>
  <si>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</si>
  <si>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</si>
  <si>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</si>
  <si>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</si>
  <si>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</si>
  <si>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</si>
  <si>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</si>
  <si>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</si>
  <si>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</si>
  <si>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</si>
  <si>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</si>
  <si>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</si>
  <si>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</si>
  <si>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</si>
  <si>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</si>
  <si>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</si>
  <si>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</si>
  <si>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</si>
  <si>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</si>
  <si>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</si>
  <si>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</si>
  <si>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</si>
  <si>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</si>
  <si>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</si>
  <si>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</si>
  <si>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</si>
  <si>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</si>
  <si>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</si>
  <si>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</si>
  <si>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</si>
  <si>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</si>
  <si>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</si>
  <si>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</si>
  <si>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</si>
  <si>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</si>
  <si>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</si>
  <si>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</si>
  <si>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</si>
  <si>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</si>
  <si>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</si>
  <si>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</si>
  <si>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</si>
  <si>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</si>
  <si>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</si>
  <si>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</si>
  <si>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</si>
  <si>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</si>
  <si>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</si>
  <si>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</si>
  <si>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</si>
  <si>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</si>
  <si>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</si>
  <si>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</si>
  <si>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</si>
  <si>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</si>
  <si>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</si>
  <si>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</si>
  <si>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</si>
  <si>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</si>
  <si>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</si>
  <si>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</si>
  <si>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</si>
  <si>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</si>
  <si>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</si>
  <si>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</si>
  <si>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</si>
  <si>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</si>
  <si>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</si>
  <si>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</si>
  <si>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</si>
  <si>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</si>
  <si>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</si>
  <si>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</si>
  <si>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</si>
  <si>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</si>
  <si>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</si>
  <si>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</si>
  <si>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</si>
  <si>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</si>
  <si>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</si>
  <si>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</si>
  <si>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</si>
  <si>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</si>
  <si>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</si>
  <si>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</si>
  <si>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</si>
  <si>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</si>
  <si>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</si>
  <si>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</si>
  <si>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</si>
  <si>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</si>
  <si>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</si>
  <si>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</si>
  <si>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</si>
  <si>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</si>
  <si>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</si>
  <si>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</si>
  <si>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</si>
  <si>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</si>
  <si>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</si>
  <si>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</si>
  <si>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</si>
  <si>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</si>
  <si>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</si>
  <si>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</si>
  <si>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</si>
  <si>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</si>
  <si>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</si>
  <si>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</si>
  <si>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</si>
  <si>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</si>
  <si>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</si>
  <si>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</si>
  <si>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</si>
  <si>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</si>
  <si>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</si>
  <si>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</si>
  <si>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</si>
  <si>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</si>
  <si>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</si>
  <si>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</si>
  <si>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</si>
  <si>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</si>
  <si>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</si>
  <si>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</si>
  <si>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</si>
  <si>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</si>
  <si>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</si>
  <si>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</si>
  <si>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</si>
  <si>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</si>
  <si>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</si>
  <si>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</si>
  <si>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</si>
  <si>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</si>
  <si>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</si>
  <si>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</si>
  <si>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</si>
  <si>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</si>
  <si>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</si>
  <si>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</si>
  <si>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</si>
  <si>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</si>
  <si>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</si>
  <si>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</si>
  <si>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</si>
  <si>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</si>
  <si>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</si>
  <si>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</si>
  <si>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</si>
  <si>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</si>
  <si>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</si>
  <si>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</si>
  <si>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</si>
  <si>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</si>
  <si>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</si>
  <si>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</si>
  <si>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</si>
  <si>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</si>
  <si>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</si>
  <si>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</si>
  <si>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</si>
  <si>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</si>
  <si>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</si>
  <si>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</si>
  <si>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</si>
  <si>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</si>
  <si>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</si>
  <si>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</si>
  <si>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</si>
  <si>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</si>
  <si>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</si>
  <si>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</si>
  <si>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</si>
  <si>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</si>
  <si>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</si>
  <si>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</si>
  <si>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</si>
  <si>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</si>
  <si>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</si>
  <si>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</si>
  <si>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</si>
  <si>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</si>
  <si>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</si>
  <si>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</si>
  <si>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</si>
  <si>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</si>
  <si>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</si>
  <si>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</si>
  <si>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</si>
  <si>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</si>
  <si>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</si>
  <si>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</si>
  <si>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</si>
  <si>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</si>
  <si>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</si>
  <si>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</si>
  <si>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</si>
  <si>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</si>
  <si>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</si>
  <si>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</si>
  <si>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</si>
  <si>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</si>
  <si>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</si>
  <si>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</si>
  <si>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</si>
  <si>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</si>
  <si>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</si>
  <si>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</si>
  <si>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</si>
  <si>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</si>
  <si>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</si>
  <si>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</si>
  <si>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</si>
  <si>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</si>
  <si>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</si>
  <si>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</si>
  <si>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</si>
  <si>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</si>
  <si>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</si>
  <si>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</si>
  <si>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</si>
  <si>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</si>
  <si>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</si>
  <si>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</si>
  <si>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</si>
  <si>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</si>
  <si>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</si>
  <si>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</si>
  <si>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</si>
  <si>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</si>
  <si>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</si>
  <si>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</si>
  <si>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</si>
  <si>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</si>
  <si>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</si>
  <si>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</si>
  <si>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</si>
  <si>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</si>
  <si>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</si>
  <si>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</si>
  <si>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</si>
  <si>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</si>
  <si>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</si>
  <si>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</si>
  <si>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</si>
  <si>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</si>
  <si>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</si>
  <si>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</si>
  <si>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</si>
  <si>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</si>
  <si>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</si>
  <si>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</si>
  <si>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</si>
  <si>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</si>
  <si>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</si>
  <si>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</si>
  <si>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</si>
  <si>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</si>
  <si>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</si>
  <si>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</si>
  <si>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</si>
  <si>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</si>
  <si>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</si>
  <si>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</si>
  <si>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</si>
  <si>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</si>
  <si>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</si>
  <si>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</si>
  <si>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</si>
  <si>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</si>
  <si>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</si>
  <si>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</si>
  <si>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</si>
  <si>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</si>
  <si>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</si>
  <si>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</si>
  <si>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</si>
  <si>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</si>
  <si>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</si>
  <si>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</si>
  <si>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</si>
  <si>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</si>
  <si>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</si>
  <si>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</si>
  <si>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</si>
  <si>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</si>
  <si>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</si>
  <si>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</si>
  <si>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</si>
  <si>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</si>
  <si>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</si>
  <si>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</si>
  <si>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</si>
  <si>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</si>
  <si>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</si>
  <si>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</si>
  <si>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</si>
  <si>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</si>
  <si>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</si>
  <si>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</si>
  <si>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</si>
  <si>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</si>
  <si>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</si>
  <si>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</si>
  <si>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</si>
  <si>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</si>
  <si>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</si>
  <si>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</si>
  <si>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</si>
  <si>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</si>
  <si>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</si>
  <si>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</si>
  <si>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</si>
  <si>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</si>
  <si>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</si>
  <si>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</si>
  <si>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</si>
  <si>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</si>
  <si>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</si>
  <si>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</si>
  <si>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</si>
  <si>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</si>
  <si>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</si>
  <si>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</si>
  <si>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</si>
  <si>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</si>
  <si>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</si>
  <si>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</si>
  <si>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</si>
  <si>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</si>
  <si>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</si>
  <si>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</si>
  <si>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</si>
  <si>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</si>
  <si>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</si>
  <si>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</si>
  <si>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</si>
  <si>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</si>
  <si>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</si>
  <si>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</si>
  <si>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</si>
  <si>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</si>
  <si>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</si>
  <si>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</si>
  <si>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</si>
  <si>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</si>
  <si>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</si>
  <si>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</si>
  <si>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</si>
  <si>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</si>
  <si>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</si>
  <si>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</si>
  <si>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</si>
  <si>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</si>
  <si>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</si>
  <si>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</si>
  <si>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</si>
  <si>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</si>
  <si>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</si>
  <si>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</si>
  <si>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</si>
  <si>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</si>
  <si>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</si>
  <si>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</si>
  <si>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</si>
  <si>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</si>
  <si>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</si>
  <si>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</si>
  <si>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</si>
  <si>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</si>
  <si>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</si>
  <si>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</si>
  <si>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</si>
  <si>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</si>
  <si>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</si>
  <si>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</si>
  <si>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</si>
  <si>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</si>
  <si>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</si>
  <si>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</si>
  <si>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</si>
  <si>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</si>
  <si>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</si>
  <si>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</si>
  <si>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</si>
  <si>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</si>
  <si>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</si>
  <si>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</si>
  <si>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</si>
  <si>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</si>
  <si>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</si>
  <si>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</si>
  <si>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</si>
  <si>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</si>
  <si>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</si>
  <si>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</si>
  <si>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</si>
  <si>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</si>
  <si>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</si>
  <si>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</si>
  <si>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</si>
  <si>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</si>
  <si>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</si>
  <si>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</si>
  <si>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</si>
  <si>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</si>
  <si>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</si>
  <si>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</si>
  <si>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</si>
  <si>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</si>
  <si>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</si>
  <si>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</si>
  <si>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</si>
  <si>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</si>
  <si>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</si>
  <si>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</si>
  <si>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</si>
  <si>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</si>
  <si>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</si>
  <si>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</si>
  <si>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</si>
  <si>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</si>
  <si>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</si>
  <si>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</si>
  <si>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</si>
  <si>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</si>
  <si>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</si>
  <si>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</si>
  <si>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</si>
  <si>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</si>
  <si>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</si>
  <si>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</si>
  <si>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</si>
  <si>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</si>
  <si>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</si>
  <si>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</si>
  <si>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</si>
  <si>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</si>
  <si>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</si>
  <si>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</si>
  <si>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</si>
  <si>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</si>
  <si>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</si>
  <si>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</si>
  <si>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</si>
  <si>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</si>
  <si>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</si>
  <si>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</si>
  <si>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</si>
  <si>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</si>
  <si>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</si>
  <si>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</si>
  <si>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</si>
  <si>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</si>
  <si>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</si>
  <si>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</si>
  <si>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</si>
  <si>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</si>
  <si>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</si>
  <si>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</si>
  <si>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</si>
  <si>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</si>
  <si>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</si>
  <si>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</si>
  <si>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</si>
  <si>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</si>
  <si>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</si>
  <si>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</si>
  <si>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</si>
  <si>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</si>
  <si>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</si>
  <si>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</si>
  <si>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</si>
  <si>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</si>
  <si>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</si>
  <si>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</si>
  <si>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</si>
  <si>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</si>
  <si>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</si>
  <si>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</si>
  <si>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</si>
  <si>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</si>
  <si>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</si>
  <si>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</si>
  <si>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</si>
  <si>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</si>
  <si>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</si>
  <si>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</si>
  <si>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</si>
  <si>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</si>
  <si>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</si>
  <si>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</si>
  <si>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</si>
  <si>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</si>
  <si>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</si>
  <si>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</si>
  <si>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</si>
  <si>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</si>
  <si>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</si>
  <si>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</si>
  <si>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</si>
  <si>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</si>
  <si>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</si>
  <si>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</si>
  <si>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</si>
  <si>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</si>
  <si>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</si>
  <si>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</si>
  <si>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</si>
  <si>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</si>
  <si>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</si>
  <si>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</si>
  <si>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</si>
  <si>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</si>
  <si>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</si>
  <si>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</si>
  <si>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</si>
  <si>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</si>
  <si>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</si>
  <si>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</si>
  <si>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</si>
  <si>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</si>
  <si>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</si>
  <si>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</si>
  <si>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</si>
  <si>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</si>
  <si>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</si>
  <si>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</si>
  <si>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</si>
  <si>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</si>
  <si>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</si>
  <si>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</si>
  <si>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</si>
  <si>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</si>
  <si>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</si>
  <si>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</si>
  <si>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</si>
  <si>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</si>
  <si>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</si>
  <si>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</si>
  <si>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</si>
  <si>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</si>
  <si>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</si>
  <si>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</si>
  <si>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</si>
  <si>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</si>
  <si>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</si>
  <si>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</si>
  <si>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</si>
  <si>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</si>
  <si>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</si>
  <si>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</si>
  <si>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</si>
  <si>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</si>
  <si>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</si>
  <si>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</si>
  <si>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</si>
  <si>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</si>
  <si>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</si>
  <si>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</si>
  <si>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</si>
  <si>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</si>
  <si>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</si>
  <si>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</si>
  <si>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</si>
  <si>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</si>
  <si>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</si>
  <si>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</si>
  <si>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</si>
  <si>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</si>
  <si>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</si>
  <si>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</si>
  <si>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</si>
  <si>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</si>
  <si>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</si>
  <si>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</si>
  <si>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</si>
  <si>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</si>
  <si>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</si>
  <si>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</si>
  <si>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</si>
  <si>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</si>
  <si>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</si>
  <si>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</si>
  <si>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</si>
  <si>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</si>
  <si>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</si>
  <si>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</si>
  <si>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</si>
  <si>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</si>
  <si>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</si>
  <si>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</si>
  <si>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</si>
  <si>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</si>
  <si>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</si>
  <si>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</si>
  <si>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</si>
  <si>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</si>
  <si>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</si>
  <si>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</si>
  <si>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</si>
  <si>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</si>
  <si>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</si>
  <si>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</si>
  <si>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</si>
  <si>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</si>
  <si>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</si>
  <si>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</si>
  <si>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</si>
  <si>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</si>
  <si>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</si>
  <si>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</si>
  <si>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</si>
  <si>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</si>
  <si>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</si>
  <si>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</si>
  <si>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</si>
  <si>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</si>
  <si>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</si>
  <si>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</si>
  <si>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</si>
  <si>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</si>
  <si>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</si>
  <si>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</si>
  <si>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</si>
  <si>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</si>
  <si>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</si>
  <si>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</si>
  <si>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</si>
  <si>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</si>
  <si>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</si>
  <si>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</si>
  <si>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</si>
  <si>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</si>
  <si>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</si>
  <si>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</si>
  <si>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</si>
  <si>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</si>
  <si>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</si>
  <si>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</si>
  <si>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</si>
  <si>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</si>
  <si>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</si>
  <si>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</si>
  <si>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</si>
  <si>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</si>
  <si>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</si>
  <si>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</si>
  <si>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</si>
  <si>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</si>
  <si>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</si>
  <si>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</si>
  <si>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</si>
  <si>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</si>
  <si>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</si>
  <si>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</si>
  <si>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</si>
  <si>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</si>
  <si>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</si>
  <si>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</si>
  <si>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</si>
  <si>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</si>
  <si>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</si>
  <si>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</si>
  <si>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</si>
  <si>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</si>
  <si>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</si>
  <si>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</si>
  <si>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</si>
  <si>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</si>
  <si>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</si>
  <si>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</si>
  <si>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</si>
  <si>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</si>
  <si>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</si>
  <si>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</si>
  <si>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</si>
  <si>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</si>
  <si>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</si>
  <si>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</si>
  <si>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</si>
  <si>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</si>
  <si>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</si>
  <si>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</si>
  <si>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</si>
  <si>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</si>
  <si>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</si>
  <si>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</si>
  <si>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</si>
  <si>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</si>
  <si>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</si>
  <si>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</si>
  <si>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</si>
  <si>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</si>
  <si>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</si>
  <si>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</si>
  <si>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</si>
  <si>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</si>
  <si>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</si>
  <si>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</si>
  <si>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</si>
  <si>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</si>
  <si>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</si>
  <si>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</si>
  <si>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</si>
  <si>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</si>
  <si>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</si>
  <si>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</si>
  <si>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</si>
  <si>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</si>
  <si>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</si>
  <si>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</si>
  <si>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</si>
  <si>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</si>
  <si>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</si>
  <si>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</si>
  <si>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</si>
  <si>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</si>
  <si>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</si>
  <si>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</si>
  <si>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</si>
  <si>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</si>
  <si>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</si>
  <si>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</si>
  <si>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</si>
  <si>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</si>
  <si>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</si>
  <si>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</si>
  <si>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</si>
  <si>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</si>
  <si>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</si>
  <si>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</si>
  <si>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</si>
  <si>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</si>
  <si>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</si>
  <si>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</si>
  <si>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</si>
  <si>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</si>
  <si>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</si>
  <si>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</si>
  <si>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</si>
  <si>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</si>
  <si>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</si>
  <si>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</si>
  <si>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</si>
  <si>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</si>
  <si>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</si>
  <si>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</si>
  <si>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</si>
  <si>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</si>
  <si>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</si>
  <si>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</si>
  <si>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</si>
  <si>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</si>
  <si>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</si>
  <si>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</si>
  <si>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</si>
  <si>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</si>
  <si>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</si>
  <si>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</si>
  <si>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</si>
  <si>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</si>
  <si>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</si>
  <si>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</si>
  <si>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</si>
  <si>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</si>
  <si>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</si>
  <si>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</si>
  <si>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</si>
  <si>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</si>
  <si>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</si>
  <si>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</si>
  <si>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</si>
  <si>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</si>
  <si>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</si>
  <si>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</si>
  <si>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</si>
  <si>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</si>
  <si>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</si>
  <si>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</si>
  <si>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</si>
  <si>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</si>
  <si>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</si>
  <si>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</si>
  <si>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</si>
  <si>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</si>
  <si>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</si>
  <si>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</si>
  <si>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</si>
  <si>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</si>
  <si>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</si>
  <si>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</si>
  <si>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</si>
  <si>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</si>
  <si>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</si>
  <si>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</si>
  <si>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</si>
  <si>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</si>
  <si>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</si>
  <si>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</si>
  <si>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</si>
  <si>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</si>
  <si>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</si>
  <si>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</si>
  <si>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</si>
  <si>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</si>
  <si>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</si>
  <si>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</si>
  <si>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</si>
  <si>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</si>
  <si>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</si>
  <si>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</si>
  <si>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</si>
  <si>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</si>
  <si>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</si>
  <si>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</si>
  <si>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</si>
  <si>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</si>
  <si>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</si>
  <si>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</si>
  <si>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</si>
  <si>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</si>
  <si>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</si>
  <si>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</si>
  <si>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</si>
  <si>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</si>
  <si>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</si>
  <si>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</si>
  <si>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</si>
  <si>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</si>
  <si>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</si>
  <si>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</si>
  <si>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</si>
  <si>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</si>
  <si>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</si>
  <si>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</si>
  <si>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</si>
  <si>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</si>
  <si>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</si>
  <si>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</si>
  <si>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</si>
  <si>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</si>
  <si>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</si>
  <si>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</si>
  <si>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</si>
  <si>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</si>
  <si>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</si>
  <si>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</si>
  <si>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</si>
  <si>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</si>
  <si>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</si>
  <si>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</si>
  <si>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</si>
  <si>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</si>
  <si>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</si>
  <si>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</si>
  <si>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</si>
  <si>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</si>
  <si>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</si>
  <si>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</si>
  <si>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</si>
  <si>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</si>
  <si>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</si>
  <si>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</si>
  <si>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</si>
  <si>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</si>
  <si>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</si>
  <si>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</si>
  <si>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</si>
  <si>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</si>
  <si>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</si>
  <si>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</si>
  <si>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</si>
  <si>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</si>
  <si>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</si>
  <si>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</si>
  <si>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</si>
  <si>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</si>
  <si>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</si>
  <si>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</si>
  <si>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</si>
  <si>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</si>
  <si>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</si>
  <si>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</si>
  <si>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</si>
  <si>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</si>
  <si>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</si>
  <si>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</si>
  <si>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</si>
  <si>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</si>
  <si>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</si>
  <si>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</si>
  <si>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</si>
  <si>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</si>
  <si>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</si>
  <si>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</si>
  <si>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</si>
  <si>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</si>
  <si>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</si>
  <si>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</si>
  <si>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</si>
  <si>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</si>
  <si>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</si>
  <si>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</si>
  <si>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</si>
  <si>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</si>
  <si>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</si>
  <si>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</si>
  <si>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</si>
  <si>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</si>
  <si>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</si>
  <si>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</si>
  <si>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</si>
  <si>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</si>
  <si>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</si>
  <si>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</si>
  <si>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</si>
  <si>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</si>
  <si>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</si>
  <si>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</si>
  <si>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</si>
  <si>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</si>
  <si>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</si>
  <si>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</si>
  <si>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</si>
  <si>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</si>
  <si>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</si>
  <si>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</si>
  <si>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</si>
  <si>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</si>
  <si>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</si>
  <si>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</si>
  <si>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</si>
  <si>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</si>
  <si>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</si>
  <si>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</si>
  <si>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</si>
  <si>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</si>
  <si>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</si>
  <si>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</si>
  <si>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</si>
  <si>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</si>
  <si>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</si>
  <si>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</si>
  <si>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</si>
  <si>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</si>
  <si>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</si>
  <si>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</si>
  <si>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</si>
  <si>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</si>
  <si>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</si>
  <si>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</si>
  <si>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</si>
  <si>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</si>
  <si>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</si>
  <si>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</si>
  <si>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</si>
  <si>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</si>
  <si>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</si>
  <si>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</si>
  <si>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</si>
  <si>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</si>
  <si>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</si>
  <si>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</si>
  <si>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</si>
  <si>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</si>
  <si>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</si>
  <si>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</si>
  <si>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</si>
  <si>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</si>
  <si>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</si>
  <si>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</si>
  <si>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</si>
  <si>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</si>
  <si>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</si>
  <si>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</si>
  <si>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</si>
  <si>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</si>
  <si>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</si>
  <si>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</si>
  <si>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</si>
  <si>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</si>
  <si>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</si>
  <si>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</si>
  <si>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</si>
  <si>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</si>
  <si>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</si>
  <si>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</si>
  <si>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</si>
  <si>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</si>
  <si>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</si>
  <si>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</si>
  <si>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</si>
  <si>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</si>
  <si>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</si>
  <si>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</si>
  <si>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</si>
  <si>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</si>
  <si>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</si>
  <si>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</si>
  <si>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</si>
  <si>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</si>
  <si>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</si>
  <si>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</si>
  <si>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</si>
  <si>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</si>
  <si>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</si>
  <si>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</si>
  <si>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</si>
  <si>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</si>
  <si>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</si>
  <si>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</si>
  <si>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</si>
  <si>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</si>
  <si>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</si>
  <si>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</si>
  <si>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</si>
  <si>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</si>
  <si>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</si>
  <si>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</si>
  <si>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</si>
  <si>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</si>
  <si>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</si>
  <si>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</si>
  <si>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</si>
  <si>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</si>
  <si>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</si>
  <si>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</si>
  <si>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</si>
  <si>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</si>
  <si>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</si>
  <si>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</si>
  <si>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</si>
  <si>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</si>
  <si>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</si>
  <si>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</si>
  <si>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</si>
  <si>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</si>
  <si>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</si>
  <si>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</si>
  <si>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</si>
  <si>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</si>
  <si>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</si>
  <si>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</si>
  <si>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</si>
  <si>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</si>
  <si>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</si>
  <si>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</si>
  <si>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</si>
  <si>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</si>
  <si>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</si>
  <si>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</si>
  <si>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</si>
  <si>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</si>
  <si>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</si>
  <si>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</si>
  <si>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</si>
  <si>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</si>
  <si>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</si>
  <si>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</si>
  <si>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</si>
  <si>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</si>
  <si>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</si>
  <si>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</si>
  <si>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</si>
  <si>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</si>
  <si>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</si>
  <si>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</si>
  <si>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</si>
  <si>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</si>
  <si>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</si>
  <si>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</si>
  <si>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</si>
  <si>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</si>
  <si>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</si>
  <si>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</si>
  <si>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</si>
  <si>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</si>
  <si>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</si>
  <si>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</si>
  <si>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</si>
  <si>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</si>
  <si>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</si>
  <si>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</si>
  <si>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</si>
  <si>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</si>
  <si>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</si>
  <si>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</si>
  <si>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</si>
  <si>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</si>
  <si>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</si>
  <si>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</si>
  <si>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</si>
  <si>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</si>
  <si>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</si>
  <si>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</si>
  <si>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</si>
  <si>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</si>
  <si>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</si>
  <si>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</si>
  <si>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</si>
  <si>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</si>
  <si>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</si>
  <si>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</si>
  <si>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</si>
  <si>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</si>
  <si>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</si>
  <si>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</si>
  <si>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</si>
  <si>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</si>
  <si>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</si>
  <si>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</si>
  <si>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</si>
  <si>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</si>
  <si>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</si>
  <si>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</si>
  <si>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</si>
  <si>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</si>
  <si>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</si>
  <si>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</si>
  <si>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</si>
  <si>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</si>
  <si>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</si>
  <si>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</si>
  <si>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</si>
  <si>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</si>
  <si>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</si>
  <si>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</si>
  <si>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</si>
  <si>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</si>
  <si>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</si>
  <si>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</si>
  <si>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</si>
  <si>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</si>
  <si>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</si>
  <si>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</si>
  <si>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</si>
  <si>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</si>
  <si>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</si>
  <si>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</si>
  <si>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</si>
  <si>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</si>
  <si>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</si>
  <si>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</si>
  <si>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</si>
  <si>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</si>
  <si>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</si>
  <si>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</si>
  <si>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</si>
  <si>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</si>
  <si>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</si>
  <si>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</si>
  <si>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</si>
  <si>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</si>
  <si>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</si>
  <si>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</si>
  <si>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</si>
  <si>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</si>
  <si>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</si>
  <si>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</si>
  <si>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</si>
  <si>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</si>
  <si>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</si>
  <si>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</si>
  <si>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</si>
  <si>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</si>
  <si>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</si>
  <si>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</si>
  <si>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</si>
  <si>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</si>
  <si>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</si>
  <si>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</si>
  <si>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</si>
  <si>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</si>
  <si>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</si>
  <si>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</si>
  <si>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</si>
  <si>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</si>
  <si>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</si>
  <si>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</si>
  <si>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</si>
  <si>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</si>
  <si>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</si>
  <si>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</si>
  <si>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</si>
  <si>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</si>
  <si>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</si>
  <si>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</si>
  <si>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</si>
  <si>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</si>
  <si>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</si>
  <si>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</si>
  <si>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</si>
  <si>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</si>
  <si>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</si>
  <si>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</si>
  <si>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</si>
  <si>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</si>
  <si>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</si>
  <si>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</si>
  <si>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</si>
  <si>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</si>
  <si>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</si>
  <si>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</si>
  <si>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</si>
  <si>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</si>
  <si>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</si>
  <si>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</si>
  <si>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</si>
  <si>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</si>
  <si>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</si>
  <si>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</si>
  <si>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</si>
  <si>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</si>
  <si>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</si>
  <si>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</si>
  <si>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</si>
  <si>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</si>
  <si>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</si>
  <si>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</si>
  <si>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</si>
  <si>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</si>
  <si>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</si>
  <si>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</si>
  <si>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</si>
  <si>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</si>
  <si>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</si>
  <si>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</si>
  <si>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</si>
  <si>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</si>
  <si>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</si>
  <si>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</si>
  <si>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</si>
  <si>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</si>
  <si>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</si>
  <si>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</si>
  <si>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</si>
  <si>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</si>
  <si>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</si>
  <si>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</si>
  <si>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</si>
  <si>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</si>
  <si>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</si>
  <si>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</si>
  <si>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</si>
  <si>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</si>
  <si>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</si>
  <si>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</si>
  <si>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</si>
  <si>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</si>
  <si>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</si>
  <si>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</si>
  <si>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</si>
  <si>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</si>
  <si>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</si>
  <si>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</si>
  <si>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</si>
  <si>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</si>
  <si>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</si>
  <si>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</si>
  <si>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</si>
  <si>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</si>
  <si>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</si>
  <si>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</si>
  <si>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</si>
  <si>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</si>
  <si>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</si>
  <si>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</si>
  <si>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</si>
  <si>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</si>
  <si>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</si>
  <si>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</si>
  <si>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</si>
  <si>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</si>
  <si>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</si>
  <si>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</si>
  <si>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</si>
  <si>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</si>
  <si>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</si>
  <si>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</si>
  <si>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</si>
  <si>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</si>
  <si>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</si>
  <si>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</si>
  <si>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</si>
  <si>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</si>
  <si>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</si>
  <si>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</si>
  <si>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</si>
  <si>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</si>
  <si>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</si>
  <si>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</si>
  <si>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</si>
  <si>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</si>
  <si>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</si>
  <si>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</si>
  <si>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</si>
  <si>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</si>
  <si>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</si>
  <si>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</si>
  <si>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</si>
  <si>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</si>
  <si>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</si>
  <si>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</si>
  <si>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</si>
  <si>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</si>
  <si>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</si>
  <si>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</si>
  <si>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</si>
  <si>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</si>
  <si>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</si>
  <si>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</si>
  <si>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</si>
  <si>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</si>
  <si>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</si>
  <si>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</si>
  <si>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</si>
  <si>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</si>
  <si>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</si>
  <si>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</si>
  <si>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</si>
  <si>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</si>
  <si>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</si>
  <si>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</si>
  <si>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</si>
  <si>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</si>
  <si>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</si>
  <si>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</si>
  <si>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</si>
  <si>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</si>
  <si>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</si>
  <si>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</si>
  <si>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</si>
  <si>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</si>
  <si>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</si>
  <si>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</si>
  <si>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</si>
  <si>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</si>
  <si>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</si>
  <si>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</si>
  <si>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</si>
  <si>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</si>
  <si>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</si>
  <si>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</si>
  <si>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</si>
  <si>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</si>
  <si>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</si>
  <si>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</si>
  <si>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</si>
  <si>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</si>
  <si>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</si>
  <si>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</si>
  <si>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</si>
  <si>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</si>
  <si>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</si>
  <si>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</si>
  <si>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</si>
  <si>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</si>
  <si>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</si>
  <si>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</si>
  <si>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</si>
  <si>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</si>
  <si>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</si>
  <si>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</si>
  <si>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</si>
  <si>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</si>
  <si>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</si>
  <si>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</si>
  <si>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</si>
  <si>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</si>
  <si>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</si>
  <si>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</si>
  <si>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</si>
  <si>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</si>
  <si>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</si>
  <si>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</si>
  <si>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</si>
  <si>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</si>
  <si>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</si>
  <si>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</si>
  <si>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</si>
  <si>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</si>
  <si>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</si>
  <si>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</si>
  <si>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</si>
  <si>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</si>
  <si>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</si>
  <si>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</si>
  <si>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</si>
  <si>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</si>
  <si>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</si>
  <si>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</si>
  <si>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</si>
  <si>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</si>
  <si>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</si>
  <si>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</si>
  <si>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</si>
  <si>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</si>
  <si>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</si>
  <si>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</si>
  <si>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</si>
  <si>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</si>
  <si>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</si>
  <si>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</si>
  <si>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</si>
  <si>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</si>
  <si>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</si>
  <si>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</si>
  <si>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</si>
  <si>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</si>
  <si>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</si>
  <si>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</si>
  <si>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</si>
  <si>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</si>
  <si>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</si>
  <si>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</si>
  <si>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</si>
  <si>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</si>
  <si>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</si>
  <si>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</si>
  <si>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</si>
  <si>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</si>
  <si>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</si>
  <si>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</si>
  <si>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</si>
  <si>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</si>
  <si>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</si>
  <si>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</si>
  <si>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</si>
  <si>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</si>
  <si>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</si>
  <si>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</si>
  <si>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</si>
  <si>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</si>
  <si>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</si>
  <si>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</si>
  <si>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</si>
  <si>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</si>
  <si>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</si>
  <si>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</si>
  <si>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</si>
  <si>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</si>
  <si>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</si>
  <si>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</si>
  <si>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</si>
  <si>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</si>
  <si>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</si>
  <si>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</si>
  <si>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</si>
  <si>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</si>
  <si>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</si>
  <si>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</si>
  <si>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</si>
  <si>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</si>
  <si>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</si>
  <si>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</si>
  <si>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</si>
  <si>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</si>
  <si>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</si>
  <si>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</si>
  <si>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</si>
  <si>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</si>
  <si>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</si>
  <si>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</si>
  <si>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</si>
  <si>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</si>
  <si>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</si>
  <si>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</si>
  <si>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</si>
  <si>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</si>
  <si>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</si>
  <si>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</si>
  <si>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</si>
  <si>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</si>
  <si>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</si>
  <si>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</si>
  <si>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</si>
  <si>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</si>
  <si>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</si>
  <si>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</si>
  <si>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</si>
  <si>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</si>
  <si>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</si>
  <si>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</si>
  <si>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</si>
  <si>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</si>
  <si>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</si>
  <si>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</si>
  <si>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</si>
  <si>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</si>
  <si>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</si>
  <si>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</si>
  <si>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</si>
  <si>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</si>
  <si>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</si>
  <si>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</si>
  <si>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</si>
  <si>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</si>
  <si>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</si>
  <si>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</si>
  <si>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</si>
  <si>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</si>
  <si>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</si>
  <si>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</si>
  <si>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</si>
  <si>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</si>
  <si>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</si>
  <si>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</si>
  <si>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</si>
  <si>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</si>
  <si>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</si>
  <si>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</si>
  <si>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</si>
  <si>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</si>
  <si>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</si>
  <si>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</si>
  <si>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</si>
  <si>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</si>
  <si>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</si>
  <si>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</si>
  <si>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</si>
  <si>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</si>
  <si>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</si>
  <si>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</si>
  <si>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</si>
  <si>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</si>
  <si>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</si>
  <si>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</si>
  <si>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</si>
  <si>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</si>
  <si>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</si>
  <si>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</si>
  <si>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</si>
  <si>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</si>
  <si>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</si>
  <si>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</si>
  <si>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</si>
  <si>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</si>
  <si>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</si>
  <si>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</si>
  <si>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</si>
  <si>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</si>
  <si>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</si>
  <si>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</si>
  <si>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</si>
  <si>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</si>
  <si>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</si>
  <si>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</si>
  <si>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</si>
  <si>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</si>
  <si>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</si>
  <si>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</si>
  <si>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</si>
  <si>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</si>
  <si>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</si>
  <si>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</si>
  <si>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</si>
  <si>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</si>
  <si>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</si>
  <si>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</si>
  <si>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</si>
  <si>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</si>
  <si>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</si>
  <si>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</si>
  <si>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</si>
  <si>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</si>
  <si>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</si>
  <si>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</si>
  <si>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</si>
  <si>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</si>
  <si>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</si>
  <si>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</si>
  <si>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</si>
  <si>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</si>
  <si>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</si>
  <si>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</si>
  <si>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</si>
  <si>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</si>
  <si>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</si>
  <si>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</si>
  <si>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</si>
  <si>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</si>
  <si>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</si>
  <si>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</si>
  <si>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</si>
  <si>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</si>
  <si>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</si>
  <si>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</si>
  <si>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</si>
  <si>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</si>
  <si>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</si>
  <si>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</si>
  <si>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</si>
  <si>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</si>
  <si>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</si>
  <si>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</si>
  <si>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</si>
  <si>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</si>
  <si>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</si>
  <si>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</si>
  <si>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</si>
  <si>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</si>
  <si>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</si>
  <si>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</si>
  <si>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</si>
  <si>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</si>
  <si>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</si>
  <si>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</si>
  <si>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</si>
  <si>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</si>
  <si>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</si>
  <si>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</si>
  <si>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</si>
  <si>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</si>
  <si>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</si>
  <si>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</si>
  <si>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</si>
  <si>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</si>
  <si>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</si>
  <si>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</si>
  <si>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</si>
  <si>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</si>
  <si>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</si>
  <si>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</si>
  <si>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</si>
  <si>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</si>
  <si>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</si>
  <si>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</si>
  <si>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</si>
  <si>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</si>
  <si>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</si>
  <si>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</si>
  <si>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</si>
  <si>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</si>
  <si>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</si>
  <si>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</si>
  <si>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</si>
  <si>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</si>
  <si>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</si>
  <si>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</si>
  <si>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</si>
  <si>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</si>
  <si>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</si>
  <si>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</si>
  <si>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</si>
  <si>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</si>
  <si>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</si>
  <si>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</si>
  <si>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</si>
  <si>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</si>
  <si>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</si>
  <si>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</si>
  <si>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</si>
  <si>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</si>
  <si>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</si>
  <si>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</si>
  <si>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</si>
  <si>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</si>
  <si>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</si>
  <si>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</si>
  <si>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</si>
  <si>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</si>
  <si>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</si>
  <si>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</si>
  <si>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</si>
  <si>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</si>
  <si>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</si>
  <si>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</si>
  <si>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</si>
  <si>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</si>
  <si>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</si>
  <si>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</si>
  <si>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</si>
  <si>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</si>
  <si>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</si>
  <si>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</si>
  <si>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</si>
  <si>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</si>
  <si>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</si>
  <si>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</si>
  <si>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</si>
  <si>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</si>
  <si>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</si>
  <si>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</si>
  <si>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</si>
  <si>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</si>
  <si>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</si>
  <si>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</si>
  <si>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</si>
  <si>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</si>
  <si>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</si>
  <si>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</si>
  <si>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</si>
  <si>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</si>
  <si>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</si>
  <si>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</si>
  <si>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</si>
  <si>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</si>
  <si>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</si>
  <si>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</si>
  <si>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</si>
  <si>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</si>
  <si>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</si>
  <si>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</si>
  <si>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</si>
  <si>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</si>
  <si>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</si>
  <si>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</si>
  <si>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</si>
  <si>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</si>
  <si>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</si>
  <si>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</si>
  <si>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</si>
  <si>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</si>
  <si>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</si>
  <si>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</si>
  <si>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</si>
  <si>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</si>
  <si>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</si>
  <si>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</si>
  <si>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</si>
  <si>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</si>
  <si>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</si>
  <si>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</si>
  <si>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</si>
  <si>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</si>
  <si>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</si>
  <si>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</si>
  <si>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</si>
  <si>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</si>
  <si>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</si>
  <si>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</si>
  <si>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</si>
  <si>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</si>
  <si>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</si>
  <si>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</si>
  <si>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</si>
  <si>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</si>
  <si>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</si>
  <si>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</si>
  <si>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</si>
  <si>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</si>
  <si>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</si>
  <si>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</si>
  <si>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</si>
  <si>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</si>
  <si>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</si>
  <si>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</si>
  <si>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</si>
  <si>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</si>
  <si>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</si>
  <si>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</si>
  <si>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</si>
  <si>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</si>
  <si>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</si>
  <si>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</si>
  <si>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</si>
  <si>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</si>
  <si>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</si>
  <si>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</si>
  <si>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</si>
  <si>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</si>
  <si>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</si>
  <si>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</si>
  <si>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</si>
  <si>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</si>
  <si>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</si>
  <si>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</si>
  <si>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</si>
  <si>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</si>
  <si>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</si>
  <si>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</si>
  <si>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</si>
  <si>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</si>
  <si>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</si>
  <si>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</si>
  <si>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</si>
  <si>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</si>
  <si>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</si>
  <si>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</si>
  <si>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</si>
  <si>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</si>
  <si>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</si>
  <si>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</si>
  <si>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</si>
  <si>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</si>
  <si>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</si>
  <si>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</si>
  <si>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</si>
  <si>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</si>
  <si>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</si>
  <si>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</si>
  <si>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</si>
  <si>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</si>
  <si>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</si>
  <si>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</si>
  <si>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</si>
  <si>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</si>
  <si>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</si>
  <si>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</si>
  <si>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</si>
  <si>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</si>
  <si>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</si>
  <si>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</si>
  <si>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</si>
  <si>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</si>
  <si>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</si>
  <si>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</si>
  <si>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</si>
  <si>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</si>
  <si>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</si>
  <si>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</si>
  <si>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</si>
  <si>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</si>
  <si>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</si>
  <si>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</si>
  <si>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</si>
  <si>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</si>
  <si>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</si>
  <si>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</si>
  <si>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</si>
  <si>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</si>
  <si>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</si>
  <si>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</si>
  <si>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</si>
  <si>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</si>
  <si>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</si>
  <si>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</si>
  <si>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</si>
  <si>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</si>
  <si>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</si>
  <si>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</si>
  <si>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</si>
  <si>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</si>
  <si>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</si>
  <si>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</si>
  <si>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</si>
  <si>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</si>
  <si>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</si>
  <si>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</si>
  <si>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</si>
  <si>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</si>
  <si>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</si>
  <si>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</si>
  <si>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</si>
  <si>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</si>
  <si>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</si>
  <si>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</si>
  <si>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</si>
  <si>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</si>
  <si>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</si>
  <si>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</si>
  <si>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</si>
  <si>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</si>
  <si>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</si>
  <si>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</si>
  <si>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</si>
  <si>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</si>
  <si>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</si>
  <si>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</si>
  <si>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</si>
  <si>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</si>
  <si>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</si>
  <si>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</si>
  <si>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</si>
  <si>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</si>
  <si>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</si>
  <si>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</si>
  <si>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</si>
  <si>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</si>
  <si>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</si>
  <si>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</si>
  <si>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</si>
  <si>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</si>
  <si>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</si>
  <si>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</si>
  <si>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</si>
  <si>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</si>
  <si>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</si>
  <si>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</si>
  <si>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</si>
  <si>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</si>
  <si>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</si>
  <si>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</si>
  <si>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</si>
  <si>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</si>
  <si>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</si>
  <si>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</si>
  <si>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</si>
  <si>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</si>
  <si>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</si>
  <si>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</si>
  <si>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</si>
  <si>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</si>
  <si>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</si>
  <si>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</si>
  <si>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</si>
  <si>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</si>
  <si>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</si>
  <si>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</si>
  <si>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</si>
  <si>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</si>
  <si>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</si>
  <si>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</si>
  <si>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</si>
  <si>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</si>
  <si>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</si>
  <si>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</si>
  <si>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</si>
  <si>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</si>
  <si>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</si>
  <si>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</si>
  <si>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</si>
  <si>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</si>
  <si>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</si>
  <si>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</si>
  <si>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</si>
  <si>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</si>
  <si>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</si>
  <si>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</si>
  <si>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</si>
  <si>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</si>
  <si>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</si>
  <si>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</si>
  <si>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</si>
  <si>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</si>
  <si>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</si>
  <si>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</si>
  <si>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</si>
  <si>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</si>
  <si>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</si>
  <si>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</si>
  <si>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</si>
  <si>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</si>
  <si>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</si>
  <si>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</si>
  <si>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</si>
  <si>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</si>
  <si>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</si>
  <si>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</si>
  <si>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</si>
  <si>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</si>
  <si>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</si>
  <si>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</si>
  <si>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</si>
  <si>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</si>
  <si>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</si>
  <si>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</si>
  <si>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</si>
  <si>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</si>
  <si>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</si>
  <si>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</si>
  <si>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</si>
  <si>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</si>
  <si>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</si>
  <si>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</si>
  <si>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</si>
  <si>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</si>
  <si>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</si>
  <si>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</si>
  <si>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</si>
  <si>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</si>
  <si>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</si>
  <si>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</si>
  <si>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</si>
  <si>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</si>
  <si>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</si>
  <si>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</si>
  <si>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</si>
  <si>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</si>
  <si>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</si>
  <si>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</si>
  <si>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</si>
  <si>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</si>
  <si>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</si>
  <si>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</si>
  <si>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</si>
  <si>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</si>
  <si>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</si>
  <si>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</si>
  <si>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</si>
  <si>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</si>
  <si>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</si>
  <si>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</si>
  <si>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</si>
  <si>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</si>
  <si>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</si>
  <si>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</si>
  <si>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</si>
  <si>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</si>
  <si>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</si>
  <si>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</si>
  <si>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</si>
  <si>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</si>
  <si>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</si>
  <si>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</si>
  <si>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</si>
  <si>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</si>
  <si>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</si>
  <si>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</si>
  <si>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</si>
  <si>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</si>
  <si>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</si>
  <si>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</si>
  <si>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</si>
  <si>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</si>
  <si>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</si>
  <si>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</si>
  <si>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</si>
  <si>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</si>
  <si>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</si>
  <si>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</si>
  <si>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</si>
  <si>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</si>
  <si>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</si>
  <si>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</si>
  <si>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</si>
  <si>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</si>
  <si>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</si>
  <si>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</si>
  <si>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</si>
  <si>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</si>
  <si>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</si>
  <si>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</si>
  <si>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</si>
  <si>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</si>
  <si>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</si>
  <si>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</si>
  <si>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</si>
  <si>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</si>
  <si>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</si>
  <si>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</si>
  <si>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</si>
  <si>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</si>
  <si>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</si>
  <si>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</si>
  <si>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</si>
  <si>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</si>
  <si>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</si>
  <si>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</si>
  <si>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</si>
  <si>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</si>
  <si>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</si>
  <si>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</si>
  <si>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</si>
  <si>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</si>
  <si>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</si>
  <si>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</si>
  <si>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</si>
  <si>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</si>
  <si>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</si>
  <si>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</si>
  <si>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</si>
  <si>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</si>
  <si>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</si>
  <si>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</si>
  <si>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</si>
  <si>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</si>
  <si>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</si>
  <si>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</si>
  <si>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</si>
  <si>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</si>
  <si>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</si>
  <si>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</si>
  <si>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</si>
  <si>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</si>
  <si>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</si>
  <si>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</si>
  <si>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</si>
  <si>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</si>
  <si>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</si>
  <si>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</si>
  <si>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</si>
  <si>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</si>
  <si>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</si>
  <si>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</si>
  <si>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</si>
  <si>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</si>
  <si>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</si>
  <si>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</si>
  <si>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</si>
  <si>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</si>
  <si>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</si>
  <si>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</si>
  <si>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</si>
  <si>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</si>
  <si>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</si>
  <si>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</si>
  <si>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</si>
  <si>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</si>
  <si>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</si>
  <si>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</si>
  <si>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</si>
  <si>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</si>
  <si>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</si>
  <si>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</si>
  <si>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</si>
  <si>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</si>
  <si>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</si>
  <si>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</si>
  <si>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</si>
  <si>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</si>
  <si>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</si>
  <si>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</si>
  <si>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</si>
  <si>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</si>
  <si>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</si>
  <si>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</si>
  <si>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</si>
  <si>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</si>
  <si>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</si>
  <si>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</si>
  <si>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</si>
  <si>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</si>
  <si>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</si>
  <si>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</si>
  <si>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</si>
  <si>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</si>
  <si>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</si>
  <si>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</si>
  <si>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</si>
  <si>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</si>
  <si>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</si>
  <si>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</si>
  <si>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</si>
  <si>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</si>
  <si>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</si>
  <si>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</si>
  <si>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</si>
  <si>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</si>
  <si>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</si>
  <si>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</si>
  <si>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</si>
  <si>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</si>
  <si>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</si>
  <si>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</si>
  <si>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</si>
  <si>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</si>
  <si>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</si>
  <si>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</si>
  <si>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</si>
  <si>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</si>
  <si>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</si>
  <si>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</si>
  <si>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</si>
  <si>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</si>
  <si>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</si>
  <si>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</si>
  <si>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</si>
  <si>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</si>
  <si>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</si>
  <si>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</si>
  <si>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</si>
  <si>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</si>
  <si>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</si>
  <si>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</si>
  <si>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</si>
  <si>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</si>
  <si>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</si>
  <si>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</si>
  <si>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</si>
  <si>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</si>
  <si>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</si>
  <si>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</si>
  <si>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</si>
  <si>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</si>
  <si>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</si>
  <si>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</si>
  <si>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</si>
  <si>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</si>
  <si>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</si>
  <si>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</si>
  <si>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</si>
  <si>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</si>
  <si>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</si>
  <si>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</si>
  <si>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</si>
  <si>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</si>
  <si>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</si>
  <si>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</si>
  <si>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</si>
  <si>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</si>
  <si>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</si>
  <si>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</si>
  <si>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</si>
  <si>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</si>
  <si>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</si>
  <si>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</si>
  <si>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</si>
  <si>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</si>
  <si>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</si>
  <si>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</si>
  <si>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</si>
  <si>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</si>
  <si>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</si>
  <si>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</si>
  <si>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</si>
  <si>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</si>
  <si>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</si>
  <si>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</si>
  <si>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</si>
  <si>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</si>
  <si>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</si>
  <si>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</si>
  <si>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</si>
  <si>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</si>
  <si>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</si>
  <si>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</si>
  <si>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</si>
  <si>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</si>
  <si>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</si>
  <si>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</si>
  <si>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</si>
  <si>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</si>
  <si>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</si>
  <si>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</si>
  <si>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</si>
  <si>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</si>
  <si>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</si>
  <si>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</si>
  <si>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</si>
  <si>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</si>
  <si>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</si>
  <si>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</si>
  <si>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</si>
  <si>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</si>
  <si>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</si>
  <si>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</si>
  <si>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</si>
  <si>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</si>
  <si>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</si>
  <si>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</si>
  <si>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</si>
  <si>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</si>
  <si>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</si>
  <si>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</si>
  <si>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</si>
  <si>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</si>
  <si>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</si>
  <si>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</si>
  <si>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</si>
  <si>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</si>
  <si>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</si>
  <si>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</si>
  <si>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</si>
  <si>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</si>
  <si>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</si>
  <si>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</si>
  <si>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</si>
  <si>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</si>
  <si>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</si>
  <si>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</si>
  <si>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</si>
  <si>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</si>
  <si>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</si>
  <si>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</si>
  <si>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</si>
  <si>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</si>
  <si>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</si>
  <si>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</si>
  <si>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</si>
  <si>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</si>
  <si>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</si>
  <si>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</si>
  <si>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</si>
  <si>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</si>
  <si>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</si>
  <si>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</si>
  <si>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</si>
  <si>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</si>
  <si>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</si>
  <si>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</si>
  <si>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</si>
  <si>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</si>
  <si>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</si>
  <si>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</si>
  <si>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</si>
  <si>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</si>
  <si>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</si>
  <si>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</si>
  <si>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</si>
  <si>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</si>
  <si>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</si>
  <si>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</si>
  <si>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</si>
  <si>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</si>
  <si>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</si>
  <si>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</si>
  <si>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</si>
  <si>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</si>
  <si>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</si>
  <si>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</si>
  <si>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</si>
  <si>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</si>
  <si>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</si>
  <si>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</si>
  <si>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</si>
  <si>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</si>
  <si>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</si>
  <si>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</si>
  <si>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</si>
  <si>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</si>
  <si>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</si>
  <si>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</si>
  <si>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</si>
  <si>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</si>
  <si>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</si>
  <si>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</si>
  <si>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</si>
  <si>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</si>
  <si>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</si>
  <si>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</si>
  <si>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</si>
  <si>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</si>
  <si>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</si>
  <si>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</si>
  <si>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</si>
  <si>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</si>
  <si>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</si>
  <si>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</si>
  <si>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</si>
  <si>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</si>
  <si>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</si>
  <si>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</si>
  <si>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</si>
  <si>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</si>
  <si>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</si>
  <si>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</si>
  <si>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</si>
  <si>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</si>
  <si>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</si>
  <si>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</si>
  <si>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</si>
  <si>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</si>
  <si>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</si>
  <si>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</si>
  <si>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</si>
  <si>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</si>
  <si>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</si>
  <si>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</si>
  <si>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</si>
  <si>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</si>
  <si>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</si>
  <si>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</si>
  <si>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</si>
  <si>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</si>
  <si>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</si>
  <si>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</si>
  <si>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</si>
  <si>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</si>
  <si>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</si>
  <si>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</si>
  <si>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</si>
  <si>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</si>
  <si>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</si>
  <si>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</si>
  <si>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</si>
  <si>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</si>
  <si>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</si>
  <si>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</si>
  <si>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</si>
  <si>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</si>
  <si>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</si>
  <si>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</si>
  <si>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</si>
  <si>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</si>
  <si>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</si>
  <si>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</si>
  <si>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</si>
  <si>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</si>
  <si>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</si>
  <si>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</si>
  <si>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</si>
  <si>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</si>
  <si>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</si>
  <si>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</si>
  <si>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</si>
  <si>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</si>
  <si>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</si>
  <si>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</si>
  <si>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</si>
  <si>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</si>
  <si>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</si>
  <si>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</si>
  <si>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</si>
  <si>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</si>
  <si>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</si>
  <si>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</si>
  <si>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</si>
  <si>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</si>
  <si>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</si>
  <si>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</si>
  <si>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</si>
  <si>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</si>
  <si>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</si>
  <si>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</si>
  <si>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</si>
  <si>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</si>
  <si>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</si>
  <si>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</si>
  <si>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</si>
  <si>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</si>
  <si>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</si>
  <si>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</si>
  <si>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</si>
  <si>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</si>
  <si>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</si>
  <si>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</si>
  <si>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</si>
  <si>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</si>
  <si>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</si>
  <si>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</si>
  <si>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</si>
  <si>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</si>
  <si>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</si>
  <si>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</si>
  <si>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</si>
  <si>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</si>
  <si>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</si>
  <si>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</si>
  <si>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</si>
  <si>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</si>
  <si>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</si>
  <si>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</si>
  <si>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</si>
  <si>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</si>
  <si>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</si>
  <si>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</si>
  <si>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</si>
  <si>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</si>
  <si>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</si>
  <si>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</si>
  <si>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</si>
  <si>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</si>
  <si>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</si>
  <si>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</si>
  <si>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</si>
  <si>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</si>
  <si>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</si>
  <si>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</si>
  <si>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</si>
  <si>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</si>
  <si>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</si>
  <si>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</si>
  <si>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</si>
  <si>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</si>
  <si>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</si>
  <si>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</si>
  <si>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</si>
  <si>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</si>
  <si>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</si>
  <si>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</si>
  <si>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</si>
  <si>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</si>
  <si>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</si>
  <si>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</si>
  <si>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</si>
  <si>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</si>
  <si>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</si>
  <si>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</si>
  <si>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</si>
  <si>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</si>
  <si>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</si>
  <si>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</si>
  <si>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</si>
  <si>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</si>
  <si>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</si>
  <si>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</si>
  <si>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</si>
  <si>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</si>
  <si>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</si>
  <si>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</si>
  <si>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</si>
  <si>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</si>
  <si>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</si>
  <si>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</si>
  <si>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</si>
  <si>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</si>
  <si>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</si>
  <si>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</si>
  <si>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</si>
  <si>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</si>
  <si>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</si>
  <si>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</si>
  <si>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</si>
  <si>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</si>
  <si>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</si>
  <si>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</si>
  <si>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</si>
  <si>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</si>
  <si>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</si>
  <si>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</si>
  <si>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</si>
  <si>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</si>
  <si>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</si>
  <si>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</si>
  <si>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</si>
  <si>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</si>
  <si>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</si>
  <si>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</si>
  <si>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</si>
  <si>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</si>
  <si>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</si>
  <si>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</si>
  <si>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</si>
  <si>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</si>
  <si>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</si>
  <si>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</si>
  <si>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</si>
  <si>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</si>
  <si>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</si>
  <si>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</si>
  <si>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</si>
  <si>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</si>
  <si>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</si>
  <si>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</si>
  <si>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</si>
  <si>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</si>
  <si>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</si>
  <si>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</si>
  <si>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</si>
  <si>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</si>
  <si>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</si>
  <si>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</si>
  <si>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</si>
  <si>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</si>
  <si>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</si>
  <si>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</si>
  <si>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</si>
  <si>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</si>
  <si>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</si>
  <si>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</si>
  <si>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</si>
  <si>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</si>
  <si>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</si>
  <si>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</si>
  <si>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</si>
  <si>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</si>
  <si>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</si>
  <si>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</si>
  <si>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</si>
  <si>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</si>
  <si>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</si>
  <si>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</si>
  <si>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</si>
  <si>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</si>
  <si>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</si>
  <si>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</si>
  <si>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</si>
  <si>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</si>
  <si>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</si>
  <si>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</si>
  <si>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</si>
  <si>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</si>
  <si>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</si>
  <si>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</si>
  <si>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</si>
  <si>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</si>
  <si>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</si>
  <si>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</si>
  <si>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</si>
  <si>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</si>
  <si>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</si>
  <si>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</si>
  <si>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</si>
  <si>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</si>
  <si>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</si>
  <si>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</si>
  <si>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</si>
  <si>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</si>
  <si>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</si>
  <si>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</si>
  <si>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</si>
  <si>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</si>
  <si>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</si>
  <si>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</si>
  <si>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</si>
  <si>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</si>
  <si>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</si>
  <si>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</si>
  <si>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</si>
  <si>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</si>
  <si>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</si>
  <si>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</si>
  <si>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</si>
  <si>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</si>
  <si>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</si>
  <si>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</si>
  <si>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</si>
  <si>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</si>
  <si>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</si>
  <si>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</si>
  <si>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</si>
  <si>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</si>
  <si>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</si>
  <si>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</si>
  <si>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</si>
  <si>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</si>
  <si>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</si>
  <si>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</si>
  <si>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</si>
  <si>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</si>
  <si>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</si>
  <si>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</si>
  <si>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</si>
  <si>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</si>
  <si>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</si>
  <si>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</si>
  <si>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</si>
  <si>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</si>
  <si>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</si>
  <si>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</si>
  <si>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</si>
  <si>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</si>
  <si>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</si>
  <si>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</si>
  <si>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</si>
  <si>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</si>
  <si>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</si>
  <si>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</si>
  <si>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</si>
  <si>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</si>
  <si>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</si>
  <si>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</si>
  <si>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</si>
  <si>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</si>
  <si>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</si>
  <si>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</si>
  <si>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</si>
  <si>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</si>
  <si>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</si>
  <si>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</si>
  <si>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</si>
  <si>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</si>
  <si>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</si>
  <si>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</si>
  <si>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</si>
  <si>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</si>
  <si>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</si>
  <si>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</si>
  <si>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</si>
  <si>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</si>
  <si>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</si>
  <si>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</si>
  <si>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</si>
  <si>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</si>
  <si>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</si>
  <si>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</si>
  <si>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</si>
  <si>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</si>
  <si>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</si>
  <si>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</si>
  <si>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</si>
  <si>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</si>
  <si>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</si>
  <si>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</si>
  <si>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</si>
  <si>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</si>
  <si>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</si>
  <si>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</si>
  <si>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</si>
  <si>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</si>
  <si>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</si>
  <si>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</si>
  <si>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</si>
  <si>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</si>
  <si>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</si>
  <si>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</si>
  <si>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</si>
  <si>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</si>
  <si>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</si>
  <si>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</si>
  <si>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</si>
  <si>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</si>
  <si>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</si>
  <si>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</si>
  <si>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</si>
  <si>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</si>
  <si>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</si>
  <si>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</si>
  <si>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</si>
  <si>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</si>
  <si>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</si>
  <si>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</si>
  <si>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</si>
  <si>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</si>
  <si>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</si>
  <si>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</si>
  <si>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</si>
  <si>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</si>
  <si>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</si>
  <si>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</si>
  <si>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</si>
  <si>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</si>
  <si>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</si>
  <si>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</si>
  <si>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</si>
  <si>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</si>
  <si>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</si>
  <si>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</si>
  <si>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</si>
  <si>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</si>
  <si>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</si>
  <si>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</si>
  <si>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</si>
  <si>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</si>
  <si>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</si>
  <si>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</si>
  <si>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</si>
  <si>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</si>
  <si>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</si>
  <si>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</si>
  <si>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</si>
  <si>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</si>
  <si>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</si>
  <si>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</si>
  <si>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</si>
  <si>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</si>
  <si>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</si>
  <si>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</si>
  <si>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</si>
  <si>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</si>
  <si>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</si>
  <si>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</si>
  <si>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</si>
  <si>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</si>
  <si>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</si>
  <si>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</si>
  <si>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</si>
  <si>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</si>
  <si>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</si>
  <si>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</si>
  <si>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</si>
  <si>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</si>
  <si>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</si>
  <si>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</si>
  <si>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</si>
  <si>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</si>
  <si>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</si>
  <si>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</si>
  <si>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</si>
  <si>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</si>
  <si>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</si>
  <si>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</si>
  <si>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</si>
  <si>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</si>
  <si>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</si>
  <si>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</si>
  <si>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</si>
  <si>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</si>
  <si>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</si>
  <si>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</si>
  <si>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</si>
  <si>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</si>
  <si>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</si>
  <si>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</si>
  <si>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</si>
  <si>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</si>
  <si>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</si>
  <si>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</si>
  <si>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</si>
  <si>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</si>
  <si>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</si>
  <si>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</si>
  <si>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</si>
  <si>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</si>
  <si>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</si>
  <si>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</si>
  <si>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</si>
  <si>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</si>
  <si>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</si>
  <si>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</si>
  <si>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</si>
  <si>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</si>
  <si>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</si>
  <si>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</si>
  <si>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</si>
  <si>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</si>
  <si>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</si>
  <si>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</si>
  <si>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</si>
  <si>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</si>
  <si>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</si>
  <si>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</si>
  <si>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</si>
  <si>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</si>
  <si>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</si>
  <si>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</si>
  <si>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</si>
  <si>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</si>
  <si>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</si>
  <si>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</si>
  <si>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</si>
  <si>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</si>
  <si>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</si>
  <si>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</si>
  <si>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</si>
  <si>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</si>
  <si>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</si>
  <si>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</si>
  <si>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</si>
  <si>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</si>
  <si>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</si>
  <si>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</si>
  <si>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</si>
  <si>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</si>
  <si>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</si>
  <si>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</si>
  <si>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</si>
  <si>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</si>
  <si>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</si>
  <si>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</si>
  <si>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</si>
  <si>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</si>
  <si>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</si>
  <si>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</si>
  <si>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</si>
  <si>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</si>
  <si>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</si>
  <si>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</si>
  <si>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</si>
  <si>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</si>
  <si>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</si>
  <si>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</si>
  <si>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</si>
  <si>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</si>
  <si>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</si>
  <si>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</si>
  <si>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</si>
  <si>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</si>
  <si>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</si>
  <si>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</si>
  <si>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</si>
  <si>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</si>
  <si>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</si>
  <si>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</si>
  <si>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</si>
  <si>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</si>
  <si>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</si>
  <si>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</si>
  <si>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</si>
  <si>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</si>
  <si>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</si>
  <si>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</si>
  <si>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</si>
  <si>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</si>
  <si>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</si>
  <si>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</si>
  <si>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</si>
  <si>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</si>
  <si>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</si>
  <si>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</si>
  <si>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</si>
  <si>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</si>
  <si>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</si>
  <si>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</si>
  <si>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</si>
  <si>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</si>
  <si>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</si>
  <si>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</si>
  <si>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</si>
  <si>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</si>
  <si>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</si>
  <si>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</si>
  <si>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</si>
  <si>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</si>
  <si>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</si>
  <si>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</si>
  <si>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</si>
  <si>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</si>
  <si>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</si>
  <si>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</si>
  <si>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</si>
  <si>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</si>
  <si>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</si>
  <si>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</si>
  <si>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</si>
  <si>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</si>
  <si>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</si>
  <si>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</si>
  <si>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</si>
  <si>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</si>
  <si>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</si>
  <si>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</si>
  <si>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</si>
  <si>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</si>
  <si>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</si>
  <si>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</si>
  <si>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</si>
  <si>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</si>
  <si>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</si>
  <si>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</si>
  <si>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</si>
  <si>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</si>
  <si>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</si>
  <si>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</si>
  <si>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</si>
  <si>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</si>
  <si>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</si>
  <si>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</si>
  <si>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</si>
  <si>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</si>
  <si>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</si>
  <si>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</si>
  <si>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</si>
  <si>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</si>
  <si>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</si>
  <si>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</si>
  <si>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</si>
  <si>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</si>
  <si>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</si>
  <si>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</si>
  <si>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</si>
  <si>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</si>
  <si>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</si>
  <si>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</si>
  <si>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</si>
  <si>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</si>
  <si>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</si>
  <si>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</si>
  <si>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</si>
  <si>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</si>
  <si>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</si>
  <si>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</si>
  <si>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</si>
  <si>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</si>
  <si>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</si>
  <si>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</si>
  <si>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</si>
  <si>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</si>
  <si>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</si>
  <si>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</si>
  <si>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</si>
  <si>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</si>
  <si>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</si>
  <si>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</si>
  <si>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</si>
  <si>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</si>
  <si>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</si>
  <si>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</si>
  <si>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</si>
  <si>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</si>
  <si>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</si>
  <si>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</si>
  <si>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</si>
  <si>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</si>
  <si>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</si>
  <si>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</si>
  <si>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</si>
  <si>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</si>
  <si>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</si>
  <si>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</si>
  <si>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</si>
  <si>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</si>
  <si>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</si>
  <si>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</si>
  <si>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</si>
  <si>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</si>
  <si>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</si>
  <si>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</si>
  <si>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</si>
  <si>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</si>
  <si>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</si>
  <si>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</si>
  <si>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</si>
  <si>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</si>
  <si>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</si>
  <si>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</si>
  <si>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</si>
  <si>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</si>
  <si>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</si>
  <si>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</si>
  <si>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</si>
  <si>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</si>
  <si>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</si>
  <si>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</si>
  <si>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</si>
  <si>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</si>
  <si>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</si>
  <si>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</si>
  <si>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</si>
  <si>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</si>
  <si>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</si>
  <si>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</si>
  <si>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</si>
  <si>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</si>
  <si>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</si>
  <si>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</si>
  <si>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</si>
  <si>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</si>
  <si>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</si>
  <si>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</si>
  <si>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</si>
  <si>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</si>
  <si>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</si>
  <si>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</si>
  <si>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</si>
  <si>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</si>
  <si>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</si>
  <si>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</si>
  <si>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</si>
  <si>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</si>
  <si>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</si>
  <si>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</si>
  <si>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</si>
  <si>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</si>
  <si>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</si>
  <si>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</si>
  <si>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</si>
  <si>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</si>
  <si>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</si>
  <si>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</si>
  <si>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</si>
  <si>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</si>
  <si>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</si>
  <si>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</si>
  <si>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</si>
  <si>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</si>
  <si>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</si>
  <si>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</si>
  <si>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</si>
  <si>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</si>
  <si>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</si>
  <si>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</si>
  <si>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</si>
  <si>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</si>
  <si>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</si>
  <si>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</si>
  <si>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</si>
  <si>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</si>
  <si>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</si>
  <si>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</si>
  <si>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</si>
  <si>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</si>
  <si>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</si>
  <si>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</si>
  <si>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</si>
  <si>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</si>
  <si>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</si>
  <si>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</si>
  <si>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</si>
  <si>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</si>
  <si>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</si>
  <si>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</si>
  <si>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</si>
  <si>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</si>
  <si>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</si>
  <si>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</si>
  <si>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</si>
  <si>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</si>
  <si>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</si>
  <si>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</si>
  <si>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</si>
  <si>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</si>
  <si>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</si>
  <si>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</si>
  <si>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</si>
  <si>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</si>
  <si>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</si>
  <si>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</si>
  <si>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</si>
  <si>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</si>
  <si>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</si>
  <si>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</si>
  <si>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</si>
  <si>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</si>
  <si>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</si>
  <si>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</si>
  <si>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</si>
  <si>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</si>
  <si>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</si>
  <si>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</si>
  <si>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</si>
  <si>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</si>
  <si>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</si>
  <si>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</si>
  <si>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</si>
  <si>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</si>
  <si>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</si>
  <si>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</si>
  <si>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</si>
  <si>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</si>
  <si>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</si>
  <si>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</si>
  <si>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</si>
  <si>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</si>
  <si>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</si>
  <si>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</si>
  <si>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</si>
  <si>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</si>
  <si>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</si>
  <si>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</si>
  <si>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</si>
  <si>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</si>
  <si>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</si>
  <si>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</si>
  <si>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</si>
  <si>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</si>
  <si>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</si>
  <si>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</si>
  <si>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</si>
  <si>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</si>
  <si>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</si>
  <si>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</si>
  <si>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</si>
  <si>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</si>
  <si>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</si>
  <si>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</si>
  <si>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</si>
  <si>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</si>
  <si>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</si>
  <si>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</si>
  <si>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</si>
  <si>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</si>
  <si>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</si>
  <si>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</si>
  <si>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</si>
  <si>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</si>
  <si>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</si>
  <si>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</si>
  <si>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</si>
  <si>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</si>
  <si>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</si>
  <si>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</si>
  <si>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</si>
  <si>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</si>
  <si>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</si>
  <si>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</si>
  <si>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</si>
  <si>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</si>
  <si>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</si>
  <si>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</si>
  <si>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</si>
  <si>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</si>
  <si>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</si>
  <si>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</si>
  <si>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</si>
  <si>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</si>
  <si>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</si>
  <si>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</si>
  <si>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</si>
  <si>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</si>
  <si>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</si>
  <si>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</si>
  <si>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</si>
  <si>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</si>
  <si>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</si>
  <si>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</si>
  <si>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</si>
  <si>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</si>
  <si>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</si>
  <si>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</si>
  <si>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</si>
  <si>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</si>
  <si>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</si>
  <si>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</si>
  <si>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</si>
  <si>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</si>
  <si>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</si>
  <si>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</si>
  <si>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</si>
  <si>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</si>
  <si>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</si>
  <si>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</si>
  <si>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</si>
  <si>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</si>
  <si>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</si>
  <si>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</si>
  <si>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</si>
  <si>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</si>
  <si>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</si>
  <si>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</si>
  <si>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</si>
  <si>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</si>
  <si>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</si>
  <si>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</si>
  <si>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</si>
  <si>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</si>
  <si>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</si>
  <si>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</si>
  <si>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</si>
  <si>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</si>
  <si>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</si>
  <si>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</si>
  <si>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</si>
  <si>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</si>
  <si>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</si>
  <si>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</si>
  <si>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</si>
  <si>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</si>
  <si>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</si>
  <si>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</si>
  <si>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</si>
  <si>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</si>
  <si>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</si>
  <si>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</si>
  <si>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</si>
  <si>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</si>
  <si>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</si>
  <si>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</si>
  <si>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</si>
  <si>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</si>
  <si>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</si>
  <si>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</si>
  <si>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</si>
  <si>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</si>
  <si>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</si>
  <si>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</si>
  <si>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</si>
  <si>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</si>
  <si>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</si>
  <si>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</si>
  <si>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</si>
  <si>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</si>
  <si>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</si>
  <si>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</si>
  <si>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</si>
  <si>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</si>
  <si>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</si>
  <si>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</si>
  <si>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</si>
  <si>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</si>
  <si>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</si>
  <si>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</si>
  <si>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</si>
  <si>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</si>
  <si>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</si>
  <si>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</si>
  <si>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</si>
  <si>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</si>
  <si>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</si>
  <si>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</si>
  <si>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</si>
  <si>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</si>
  <si>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</si>
  <si>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</si>
  <si>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</si>
  <si>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</si>
  <si>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</si>
  <si>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</si>
  <si>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</si>
  <si>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</si>
  <si>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</si>
  <si>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</si>
  <si>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</si>
  <si>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</si>
  <si>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</si>
  <si>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</si>
  <si>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</si>
  <si>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</si>
  <si>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</si>
  <si>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</si>
  <si>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</si>
  <si>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</si>
  <si>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</si>
  <si>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</si>
  <si>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</si>
  <si>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</si>
  <si>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</si>
  <si>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</si>
  <si>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</si>
  <si>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</si>
  <si>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</si>
  <si>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</si>
  <si>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</si>
  <si>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</si>
  <si>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</si>
  <si>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</si>
  <si>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</si>
  <si>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</si>
  <si>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</si>
  <si>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</si>
  <si>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</si>
  <si>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</si>
  <si>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</si>
  <si>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</si>
  <si>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</si>
  <si>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</si>
  <si>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</si>
  <si>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</si>
  <si>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</si>
  <si>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</si>
  <si>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</si>
  <si>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</si>
  <si>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</si>
  <si>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</si>
  <si>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</si>
  <si>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</si>
  <si>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</si>
  <si>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</si>
  <si>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</si>
  <si>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</si>
  <si>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</si>
  <si>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</si>
  <si>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</si>
  <si>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</si>
  <si>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</si>
  <si>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</si>
  <si>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</si>
  <si>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</si>
  <si>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</si>
  <si>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</si>
  <si>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</si>
  <si>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</si>
  <si>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</si>
  <si>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</si>
  <si>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</si>
  <si>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</si>
  <si>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</si>
  <si>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</si>
  <si>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</si>
  <si>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</si>
  <si>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</si>
  <si>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</si>
  <si>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</si>
  <si>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</si>
  <si>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</si>
  <si>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</si>
  <si>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</si>
  <si>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</si>
  <si>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</si>
  <si>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</si>
  <si>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</si>
  <si>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</si>
  <si>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</si>
  <si>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</si>
  <si>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</si>
  <si>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</si>
  <si>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</si>
  <si>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</si>
  <si>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</si>
  <si>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</si>
  <si>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</si>
  <si>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</si>
  <si>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</si>
  <si>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</si>
  <si>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</si>
  <si>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</si>
  <si>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</si>
  <si>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</si>
  <si>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</si>
  <si>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</si>
  <si>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</si>
  <si>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</si>
  <si>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</si>
  <si>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</si>
  <si>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</si>
  <si>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</si>
  <si>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</si>
  <si>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</si>
  <si>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</si>
  <si>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</si>
  <si>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</si>
  <si>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</si>
  <si>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</si>
  <si>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</si>
  <si>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</si>
  <si>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</si>
  <si>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</si>
  <si>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</si>
  <si>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</si>
  <si>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</si>
  <si>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</si>
  <si>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</si>
  <si>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</si>
  <si>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</si>
  <si>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</si>
  <si>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</si>
  <si>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</si>
  <si>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</si>
  <si>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</si>
  <si>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</si>
  <si>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</si>
  <si>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</si>
  <si>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</si>
  <si>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</si>
  <si>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</si>
  <si>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</si>
  <si>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</si>
  <si>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</si>
  <si>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</si>
  <si>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</si>
  <si>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</si>
  <si>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</si>
  <si>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</si>
  <si>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</si>
  <si>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</si>
  <si>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</si>
  <si>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</si>
  <si>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</si>
  <si>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</si>
  <si>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</si>
  <si>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</si>
  <si>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</si>
  <si>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</si>
  <si>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</si>
  <si>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</si>
  <si>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</si>
  <si>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</si>
  <si>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</si>
  <si>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</si>
  <si>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</si>
  <si>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</si>
  <si>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</si>
  <si>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</si>
  <si>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</si>
  <si>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</si>
  <si>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</si>
  <si>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</si>
  <si>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</si>
  <si>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</si>
  <si>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</si>
  <si>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</si>
  <si>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</si>
  <si>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</si>
  <si>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</si>
  <si>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</si>
  <si>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</si>
  <si>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</si>
  <si>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</si>
  <si>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</si>
  <si>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</si>
  <si>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</si>
  <si>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</si>
  <si>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</si>
  <si>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</si>
  <si>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</si>
  <si>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</si>
  <si>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</si>
  <si>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</si>
  <si>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</si>
  <si>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</si>
  <si>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</si>
  <si>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</si>
  <si>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</si>
  <si>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</si>
  <si>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</si>
  <si>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</si>
  <si>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</si>
  <si>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</si>
  <si>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</si>
  <si>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</si>
  <si>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</si>
  <si>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</si>
  <si>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</si>
  <si>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</si>
  <si>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</si>
  <si>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</si>
  <si>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</si>
  <si>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</si>
  <si>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</si>
  <si>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</si>
  <si>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</si>
  <si>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</si>
  <si>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</si>
  <si>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</si>
  <si>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</si>
  <si>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</si>
  <si>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</si>
  <si>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</si>
  <si>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</si>
  <si>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</si>
  <si>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</si>
  <si>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</si>
  <si>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</si>
  <si>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</si>
  <si>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</si>
  <si>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</si>
  <si>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</si>
  <si>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</si>
  <si>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</si>
  <si>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</si>
  <si>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</si>
  <si>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</si>
  <si>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</si>
  <si>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</si>
  <si>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</si>
  <si>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</si>
  <si>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</si>
  <si>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</si>
  <si>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</si>
  <si>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</si>
  <si>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</si>
  <si>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</si>
  <si>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</si>
  <si>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</si>
  <si>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</si>
  <si>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</si>
  <si>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</si>
  <si>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</si>
  <si>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</si>
  <si>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</si>
  <si>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</si>
  <si>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</si>
  <si>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</si>
  <si>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</si>
  <si>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</si>
  <si>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</si>
  <si>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</si>
  <si>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</si>
  <si>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</si>
  <si>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</si>
  <si>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</si>
  <si>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</si>
  <si>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</si>
  <si>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</si>
  <si>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</si>
  <si>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</si>
  <si>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</si>
  <si>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</si>
  <si>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</si>
  <si>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</si>
  <si>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</si>
  <si>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</si>
  <si>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</si>
  <si>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</si>
  <si>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</si>
  <si>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</si>
  <si>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</si>
  <si>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</si>
  <si>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</si>
  <si>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</si>
  <si>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</si>
  <si>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</si>
  <si>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</si>
  <si>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</si>
  <si>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</si>
  <si>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</si>
  <si>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</si>
  <si>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</si>
  <si>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</si>
  <si>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</si>
  <si>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</si>
  <si>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</si>
  <si>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</si>
  <si>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</si>
  <si>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</si>
  <si>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</si>
  <si>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</si>
  <si>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</si>
  <si>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</si>
  <si>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</si>
  <si>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</si>
  <si>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</si>
  <si>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</si>
  <si>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</si>
  <si>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</si>
  <si>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</si>
  <si>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</si>
  <si>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</si>
  <si>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</si>
  <si>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</si>
  <si>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</si>
  <si>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</si>
  <si>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</si>
  <si>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</si>
  <si>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</si>
  <si>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</si>
  <si>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</si>
  <si>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</si>
  <si>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</si>
  <si>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</si>
  <si>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</si>
  <si>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</si>
  <si>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</si>
  <si>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</si>
  <si>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</si>
  <si>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</si>
  <si>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</si>
  <si>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</si>
  <si>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</si>
  <si>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</si>
  <si>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</si>
  <si>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</si>
  <si>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</si>
  <si>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</si>
  <si>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</si>
  <si>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</si>
  <si>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</si>
  <si>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</si>
  <si>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</si>
  <si>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</si>
  <si>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</si>
  <si>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</si>
  <si>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</si>
  <si>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</si>
  <si>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</si>
  <si>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</si>
  <si>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</si>
  <si>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</si>
  <si>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</si>
  <si>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</si>
  <si>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</si>
  <si>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</si>
  <si>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</si>
  <si>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</si>
  <si>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</si>
  <si>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</si>
  <si>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</si>
  <si>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</si>
  <si>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</si>
  <si>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</si>
  <si>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</si>
  <si>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</si>
  <si>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</si>
  <si>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</si>
  <si>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</si>
  <si>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</si>
  <si>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</si>
  <si>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</si>
  <si>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</si>
  <si>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</si>
  <si>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</si>
  <si>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</si>
  <si>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</si>
  <si>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</si>
  <si>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</si>
  <si>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</si>
  <si>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</si>
  <si>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</si>
  <si>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</si>
  <si>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</si>
  <si>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</si>
  <si>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</si>
  <si>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</si>
  <si>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</si>
  <si>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</si>
  <si>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</si>
  <si>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</si>
  <si>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</si>
  <si>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</si>
  <si>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</si>
  <si>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</si>
  <si>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</si>
  <si>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</si>
  <si>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</si>
  <si>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</si>
  <si>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</si>
  <si>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</si>
  <si>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</si>
  <si>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</si>
  <si>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</si>
  <si>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</si>
  <si>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</si>
  <si>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</si>
  <si>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</si>
  <si>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</si>
  <si>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</si>
  <si>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</si>
  <si>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</si>
  <si>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</si>
  <si>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</si>
  <si>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</si>
  <si>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</si>
  <si>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</si>
  <si>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</si>
  <si>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</si>
  <si>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</si>
  <si>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</si>
  <si>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</si>
  <si>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</si>
  <si>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</si>
  <si>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</si>
  <si>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</si>
  <si>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</si>
  <si>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</si>
  <si>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</si>
  <si>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</si>
  <si>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</si>
  <si>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</si>
  <si>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</si>
  <si>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</si>
  <si>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</si>
  <si>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</si>
  <si>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</si>
  <si>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</si>
  <si>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</si>
  <si>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</si>
  <si>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</si>
  <si>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</si>
  <si>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</si>
  <si>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</si>
  <si>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</si>
  <si>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</si>
  <si>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</si>
  <si>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</si>
  <si>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</si>
  <si>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</si>
  <si>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</si>
  <si>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</si>
  <si>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</si>
  <si>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</si>
  <si>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</si>
  <si>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</si>
  <si>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</si>
  <si>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</si>
  <si>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</si>
  <si>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</si>
  <si>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</si>
  <si>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</si>
  <si>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</si>
  <si>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</si>
  <si>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</si>
  <si>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</si>
  <si>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</si>
  <si>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</si>
  <si>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</si>
  <si>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</si>
  <si>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</si>
  <si>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</si>
  <si>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</si>
  <si>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</si>
  <si>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</si>
  <si>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</si>
  <si>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</si>
  <si>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</si>
  <si>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</si>
  <si>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</si>
  <si>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</si>
  <si>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</si>
  <si>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</si>
  <si>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</si>
  <si>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</si>
  <si>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</si>
  <si>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</si>
  <si>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</si>
  <si>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</si>
  <si>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</si>
  <si>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</si>
  <si>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</si>
  <si>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</si>
  <si>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</si>
  <si>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</si>
  <si>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</si>
  <si>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</si>
  <si>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</si>
  <si>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</si>
  <si>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</si>
  <si>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</si>
  <si>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</si>
  <si>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</si>
  <si>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</si>
  <si>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</si>
  <si>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</si>
  <si>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</si>
  <si>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</si>
  <si>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</si>
  <si>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</si>
  <si>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</si>
  <si>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</si>
  <si>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</si>
  <si>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</si>
  <si>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</si>
  <si>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</si>
  <si>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</si>
  <si>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</si>
  <si>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</si>
  <si>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</si>
  <si>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</si>
  <si>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</si>
  <si>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</si>
  <si>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</si>
  <si>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</si>
  <si>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</si>
  <si>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</si>
  <si>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</si>
  <si>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</si>
  <si>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</si>
  <si>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</si>
  <si>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</si>
  <si>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</si>
  <si>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</si>
  <si>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</si>
  <si>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</si>
  <si>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</si>
  <si>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</si>
  <si>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</si>
  <si>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</si>
  <si>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</si>
  <si>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</si>
  <si>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</si>
  <si>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</si>
  <si>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</si>
  <si>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</si>
  <si>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</si>
  <si>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</si>
  <si>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</si>
  <si>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</si>
  <si>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</si>
  <si>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</si>
  <si>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</si>
  <si>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</si>
  <si>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</si>
  <si>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</si>
  <si>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</si>
  <si>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</si>
  <si>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</si>
  <si>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</si>
  <si>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</si>
  <si>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</si>
  <si>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</si>
  <si>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</si>
  <si>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</si>
  <si>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</si>
  <si>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</si>
  <si>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</si>
  <si>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</si>
  <si>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</si>
  <si>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</si>
  <si>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</si>
  <si>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</si>
  <si>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</si>
  <si>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</si>
  <si>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</si>
  <si>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</si>
  <si>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</si>
  <si>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</si>
  <si>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</si>
  <si>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</si>
  <si>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</si>
  <si>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</si>
  <si>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</si>
  <si>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</si>
  <si>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</si>
  <si>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</si>
  <si>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</si>
  <si>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</si>
  <si>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</si>
  <si>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</si>
  <si>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</si>
  <si>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</si>
  <si>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</si>
  <si>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</si>
  <si>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</si>
  <si>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</si>
  <si>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</si>
  <si>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</si>
  <si>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</si>
  <si>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</si>
  <si>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</si>
  <si>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</si>
  <si>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</si>
  <si>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</si>
  <si>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</si>
  <si>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</si>
  <si>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</si>
  <si>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</si>
  <si>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</si>
  <si>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</si>
  <si>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</si>
  <si>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</si>
  <si>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</si>
  <si>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</si>
  <si>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</si>
  <si>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</si>
  <si>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</si>
  <si>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</si>
  <si>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</si>
  <si>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</si>
  <si>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</si>
  <si>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</si>
  <si>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</si>
  <si>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</si>
  <si>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</si>
  <si>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</si>
  <si>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</si>
  <si>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</si>
  <si>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</si>
  <si>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</si>
  <si>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</si>
  <si>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</si>
  <si>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</si>
  <si>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</si>
  <si>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</si>
  <si>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</si>
  <si>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</si>
  <si>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</si>
  <si>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</si>
  <si>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</si>
  <si>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</si>
  <si>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</si>
  <si>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</si>
  <si>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</si>
  <si>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</si>
  <si>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</si>
  <si>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</si>
  <si>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</si>
  <si>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</si>
  <si>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</si>
  <si>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</si>
  <si>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</si>
  <si>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</si>
  <si>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</si>
  <si>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</si>
  <si>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</si>
  <si>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</si>
  <si>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</si>
  <si>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</si>
  <si>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</si>
  <si>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</si>
  <si>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</si>
  <si>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</si>
  <si>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</si>
  <si>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</si>
  <si>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</si>
  <si>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</si>
  <si>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</si>
  <si>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</si>
  <si>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</si>
  <si>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</si>
  <si>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</si>
  <si>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</si>
  <si>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</si>
  <si>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</si>
  <si>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</si>
  <si>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</si>
  <si>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</si>
  <si>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</si>
  <si>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</si>
  <si>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</si>
  <si>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</si>
  <si>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</si>
  <si>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</si>
  <si>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</si>
  <si>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</si>
  <si>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</si>
  <si>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</si>
  <si>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</si>
  <si>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</si>
  <si>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</si>
  <si>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</si>
  <si>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</si>
  <si>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</si>
  <si>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</si>
  <si>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</si>
  <si>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</si>
  <si>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</si>
  <si>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</si>
  <si>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</si>
  <si>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</si>
  <si>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</si>
  <si>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</si>
  <si>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</si>
  <si>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</si>
  <si>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</si>
  <si>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</si>
  <si>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</si>
  <si>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</si>
  <si>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</si>
  <si>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</si>
  <si>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</si>
  <si>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</si>
  <si>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</si>
  <si>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</si>
  <si>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</si>
  <si>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</si>
  <si>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</si>
  <si>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</si>
  <si>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</si>
  <si>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</si>
  <si>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</si>
  <si>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</si>
  <si>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</si>
  <si>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</si>
  <si>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</si>
  <si>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</si>
  <si>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</si>
  <si>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</si>
  <si>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</si>
  <si>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</si>
  <si>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</si>
  <si>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</si>
  <si>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</si>
  <si>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</si>
  <si>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</si>
  <si>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</si>
  <si>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</si>
  <si>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</si>
  <si>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</si>
  <si>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</si>
  <si>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</si>
  <si>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</si>
  <si>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</si>
  <si>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</si>
  <si>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</si>
  <si>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</si>
  <si>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</si>
  <si>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</si>
  <si>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</si>
  <si>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</si>
  <si>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</si>
  <si>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</si>
  <si>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</si>
  <si>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</si>
  <si>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</si>
  <si>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</si>
  <si>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</si>
  <si>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</si>
  <si>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</si>
  <si>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</si>
  <si>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</si>
  <si>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</si>
  <si>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</si>
  <si>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</si>
  <si>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</si>
  <si>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</si>
  <si>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</si>
  <si>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</si>
  <si>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</si>
  <si>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</si>
  <si>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</si>
  <si>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</si>
  <si>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</si>
  <si>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</si>
  <si>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</si>
  <si>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</si>
  <si>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</si>
  <si>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</si>
  <si>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</si>
  <si>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</si>
  <si>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</si>
  <si>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</si>
  <si>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</si>
  <si>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</si>
  <si>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</si>
  <si>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</si>
  <si>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</si>
  <si>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</si>
  <si>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</si>
  <si>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</si>
  <si>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</si>
  <si>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</si>
  <si>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</si>
  <si>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</si>
  <si>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</si>
  <si>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</si>
  <si>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</si>
  <si>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</si>
  <si>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</si>
  <si>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</si>
  <si>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</si>
  <si>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</si>
  <si>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</si>
  <si>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</si>
  <si>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</si>
  <si>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</si>
  <si>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</si>
  <si>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</si>
  <si>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</si>
  <si>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</si>
  <si>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</si>
  <si>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</si>
  <si>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</si>
  <si>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</si>
  <si>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</si>
  <si>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</si>
  <si>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</si>
  <si>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</si>
  <si>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</si>
  <si>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</si>
  <si>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</si>
  <si>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</si>
  <si>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</si>
  <si>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</si>
  <si>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</si>
  <si>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</si>
  <si>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</si>
  <si>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</si>
  <si>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</si>
  <si>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</si>
  <si>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</si>
  <si>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</si>
  <si>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</si>
  <si>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</si>
  <si>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</si>
  <si>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</si>
  <si>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</si>
  <si>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</si>
  <si>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</si>
  <si>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</si>
  <si>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</si>
  <si>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</si>
  <si>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</si>
  <si>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</si>
  <si>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</si>
  <si>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</si>
  <si>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</si>
  <si>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</si>
  <si>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</si>
  <si>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</si>
  <si>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</si>
  <si>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</si>
  <si>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</si>
  <si>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</si>
  <si>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</si>
  <si>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</si>
  <si>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</si>
  <si>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</si>
  <si>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</si>
  <si>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</si>
  <si>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</si>
  <si>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</si>
  <si>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</si>
  <si>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</si>
  <si>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</si>
  <si>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</si>
  <si>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</si>
  <si>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</si>
  <si>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</si>
  <si>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</si>
  <si>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</si>
  <si>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</si>
  <si>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</si>
  <si>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</si>
  <si>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</si>
  <si>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</si>
  <si>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</si>
  <si>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</si>
  <si>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</si>
  <si>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</si>
  <si>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</si>
  <si>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</si>
  <si>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</si>
  <si>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</si>
  <si>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</si>
  <si>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</si>
  <si>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</si>
  <si>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</si>
  <si>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</si>
  <si>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</si>
  <si>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</si>
  <si>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</si>
  <si>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</si>
  <si>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</si>
  <si>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</si>
  <si>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</si>
  <si>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</si>
  <si>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</si>
  <si>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</si>
  <si>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</si>
  <si>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</si>
  <si>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</si>
  <si>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</si>
  <si>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</si>
  <si>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</si>
  <si>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</si>
  <si>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</si>
  <si>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</si>
  <si>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</si>
  <si>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</si>
  <si>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</si>
  <si>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</si>
  <si>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</si>
  <si>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</si>
  <si>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</si>
  <si>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</si>
  <si>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</si>
  <si>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</si>
  <si>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</si>
  <si>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</si>
  <si>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</si>
  <si>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</si>
  <si>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</si>
  <si>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</si>
  <si>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</si>
  <si>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</si>
  <si>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</si>
  <si>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</si>
  <si>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</si>
  <si>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</si>
  <si>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</si>
  <si>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</si>
  <si>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</si>
  <si>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</si>
  <si>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</si>
  <si>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</si>
  <si>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</si>
  <si>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</si>
  <si>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</si>
  <si>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</si>
  <si>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</si>
  <si>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</si>
  <si>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</si>
  <si>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</si>
  <si>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</si>
  <si>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</si>
  <si>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</si>
  <si>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</si>
  <si>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</si>
  <si>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</si>
  <si>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</si>
  <si>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</si>
  <si>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</si>
  <si>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</si>
  <si>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</si>
  <si>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</si>
  <si>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</si>
  <si>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</si>
  <si>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</si>
  <si>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</si>
  <si>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</si>
  <si>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</si>
  <si>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</si>
  <si>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</si>
  <si>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</si>
  <si>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</si>
  <si>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</si>
  <si>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</si>
  <si>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</si>
  <si>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</si>
  <si>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</si>
  <si>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</si>
  <si>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</si>
  <si>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</si>
  <si>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</si>
  <si>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</si>
  <si>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</si>
  <si>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</si>
  <si>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</si>
  <si>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</si>
  <si>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</si>
  <si>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</si>
  <si>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</si>
  <si>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</si>
  <si>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</si>
  <si>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</si>
  <si>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</si>
  <si>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</si>
  <si>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</si>
  <si>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</si>
  <si>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</si>
  <si>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</si>
  <si>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</si>
  <si>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</si>
  <si>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</si>
  <si>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</si>
  <si>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</si>
  <si>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</si>
  <si>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</si>
  <si>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</si>
  <si>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</si>
  <si>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</si>
  <si>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</si>
  <si>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</si>
  <si>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</si>
  <si>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</si>
  <si>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</si>
  <si>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</si>
  <si>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</si>
  <si>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</si>
  <si>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</si>
  <si>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</si>
  <si>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</si>
  <si>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</si>
  <si>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</si>
  <si>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</si>
  <si>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</si>
  <si>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</si>
  <si>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</si>
  <si>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</si>
  <si>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</si>
  <si>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</si>
  <si>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</si>
  <si>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</si>
  <si>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</si>
  <si>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</si>
  <si>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</si>
  <si>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</si>
  <si>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</si>
  <si>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</si>
  <si>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</si>
  <si>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</si>
  <si>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</si>
  <si>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</si>
  <si>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</si>
  <si>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</si>
  <si>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</si>
  <si>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</si>
  <si>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</si>
  <si>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</si>
  <si>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</si>
  <si>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</si>
  <si>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</si>
  <si>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</si>
  <si>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</si>
  <si>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</si>
  <si>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</si>
  <si>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</si>
  <si>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</si>
  <si>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</si>
  <si>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</si>
  <si>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</si>
  <si>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</si>
  <si>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</si>
  <si>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</si>
  <si>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</si>
  <si>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</si>
  <si>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</si>
  <si>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</si>
  <si>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</si>
  <si>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</si>
  <si>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</si>
  <si>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</si>
  <si>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</si>
  <si>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</si>
  <si>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</si>
  <si>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</si>
  <si>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</si>
  <si>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</si>
  <si>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</si>
  <si>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</si>
  <si>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</si>
  <si>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</si>
  <si>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</si>
  <si>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</si>
  <si>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</si>
  <si>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</si>
  <si>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</si>
  <si>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</si>
  <si>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</si>
  <si>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</si>
  <si>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</si>
  <si>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</si>
  <si>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</si>
  <si>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</si>
  <si>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</si>
  <si>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</si>
  <si>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</si>
  <si>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</si>
  <si>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</si>
  <si>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</si>
  <si>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</si>
  <si>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</si>
  <si>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</si>
  <si>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</si>
  <si>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</si>
  <si>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</si>
  <si>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</si>
  <si>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</si>
  <si>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</si>
  <si>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</si>
  <si>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</si>
  <si>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</si>
  <si>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</si>
  <si>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</si>
  <si>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</si>
  <si>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</si>
  <si>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</si>
  <si>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</si>
  <si>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</si>
  <si>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</si>
  <si>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</si>
  <si>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</si>
  <si>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</si>
  <si>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</si>
  <si>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</si>
  <si>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</si>
  <si>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</si>
  <si>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</si>
  <si>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</si>
  <si>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</si>
  <si>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</si>
  <si>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</si>
  <si>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</si>
  <si>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</si>
  <si>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</si>
  <si>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</si>
  <si>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</si>
  <si>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</si>
  <si>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</si>
  <si>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</si>
  <si>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</si>
  <si>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</si>
  <si>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</si>
  <si>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</si>
  <si>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</si>
  <si>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</si>
  <si>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</si>
  <si>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</si>
  <si>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</si>
  <si>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</si>
  <si>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</si>
  <si>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</si>
  <si>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</si>
  <si>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</si>
  <si>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</si>
  <si>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</si>
  <si>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</si>
  <si>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</si>
  <si>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</si>
  <si>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</si>
  <si>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</si>
  <si>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</si>
  <si>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</si>
  <si>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</si>
  <si>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</si>
  <si>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</si>
  <si>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</si>
  <si>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</si>
  <si>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</si>
  <si>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</si>
  <si>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</si>
  <si>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</si>
  <si>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</si>
  <si>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</si>
  <si>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</si>
  <si>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</si>
  <si>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</si>
  <si>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</si>
  <si>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</si>
  <si>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</si>
  <si>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</si>
  <si>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</si>
  <si>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</si>
  <si>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</si>
  <si>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</si>
  <si>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</si>
  <si>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</si>
  <si>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</si>
  <si>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</si>
  <si>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</si>
  <si>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</si>
  <si>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</si>
  <si>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</si>
  <si>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</si>
  <si>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</si>
  <si>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</si>
  <si>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</si>
  <si>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</si>
  <si>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</si>
  <si>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</si>
  <si>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</si>
  <si>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</si>
  <si>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</si>
  <si>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</si>
  <si>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</si>
  <si>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</si>
  <si>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</si>
  <si>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</si>
  <si>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</si>
  <si>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</si>
  <si>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</si>
  <si>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</si>
  <si>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</si>
  <si>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</si>
  <si>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</si>
  <si>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</si>
  <si>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</si>
  <si>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</si>
  <si>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</si>
  <si>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</si>
  <si>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</si>
  <si>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</si>
  <si>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</si>
  <si>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</si>
  <si>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</si>
  <si>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</si>
  <si>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</si>
  <si>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</si>
  <si>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</si>
  <si>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</si>
  <si>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</si>
  <si>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</si>
  <si>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</si>
  <si>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</si>
  <si>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</si>
  <si>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</si>
  <si>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</si>
  <si>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</si>
  <si>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</si>
  <si>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</si>
  <si>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</si>
  <si>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</si>
  <si>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</si>
  <si>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</si>
  <si>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</si>
  <si>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</si>
  <si>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</si>
  <si>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</si>
  <si>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</si>
  <si>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</si>
  <si>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</si>
  <si>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</si>
  <si>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</si>
  <si>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</si>
  <si>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</si>
  <si>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</si>
  <si>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</si>
  <si>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</si>
  <si>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</si>
  <si>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</si>
  <si>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</si>
  <si>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</si>
  <si>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</si>
  <si>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</si>
  <si>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</si>
  <si>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</si>
  <si>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</si>
  <si>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</si>
  <si>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</si>
  <si>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</si>
  <si>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</si>
  <si>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</si>
  <si>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</si>
  <si>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</si>
  <si>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</si>
  <si>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</si>
  <si>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</si>
  <si>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</si>
  <si>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</si>
  <si>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</si>
  <si>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</si>
  <si>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</si>
  <si>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</si>
  <si>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</si>
  <si>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</si>
  <si>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</si>
  <si>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</si>
  <si>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</si>
  <si>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</si>
  <si>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</si>
  <si>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</si>
  <si>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</si>
  <si>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</si>
  <si>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</si>
  <si>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</si>
  <si>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</si>
  <si>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</si>
  <si>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</si>
  <si>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</si>
  <si>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</si>
  <si>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</si>
  <si>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</si>
  <si>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</si>
  <si>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</si>
  <si>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</si>
  <si>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</si>
  <si>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</si>
  <si>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</si>
  <si>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</si>
  <si>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</si>
  <si>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</si>
  <si>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</si>
  <si>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</si>
  <si>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</si>
  <si>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</si>
  <si>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</si>
  <si>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</si>
  <si>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</si>
  <si>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</si>
  <si>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</si>
  <si>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</si>
  <si>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</si>
  <si>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</si>
  <si>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</si>
  <si>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</si>
  <si>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</si>
  <si>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</si>
  <si>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</si>
  <si>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</si>
  <si>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</si>
  <si>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</si>
  <si>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</si>
  <si>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</si>
  <si>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</si>
  <si>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</si>
  <si>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</si>
  <si>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</si>
  <si>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</si>
  <si>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</si>
  <si>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</si>
  <si>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</si>
  <si>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</si>
  <si>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</si>
  <si>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</si>
  <si>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</si>
  <si>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</si>
  <si>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</si>
  <si>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</si>
  <si>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</si>
  <si>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</si>
  <si>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</si>
  <si>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</si>
  <si>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</si>
  <si>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</si>
  <si>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</si>
  <si>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</si>
  <si>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</si>
  <si>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</si>
  <si>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</si>
  <si>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</si>
  <si>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</si>
  <si>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</si>
  <si>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</si>
  <si>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</si>
  <si>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</si>
  <si>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</si>
  <si>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</si>
  <si>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</si>
  <si>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</si>
  <si>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</si>
  <si>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</si>
  <si>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</si>
  <si>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</si>
  <si>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</si>
  <si>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</si>
  <si>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</si>
  <si>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</si>
  <si>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</si>
  <si>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</si>
  <si>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</si>
  <si>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</si>
  <si>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</si>
  <si>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</si>
  <si>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</si>
  <si>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</si>
  <si>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</si>
  <si>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</si>
  <si>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</si>
  <si>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</si>
  <si>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</si>
  <si>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</si>
  <si>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</si>
  <si>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</si>
  <si>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</si>
  <si>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</si>
  <si>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</si>
  <si>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</si>
  <si>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</si>
  <si>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</si>
  <si>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</si>
  <si>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</si>
  <si>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</si>
  <si>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</si>
  <si>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</si>
  <si>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</si>
  <si>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</si>
  <si>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</si>
  <si>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</si>
  <si>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</si>
  <si>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</si>
  <si>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</si>
  <si>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</si>
  <si>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</si>
  <si>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</si>
  <si>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</si>
  <si>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</si>
  <si>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</si>
  <si>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</si>
  <si>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</si>
  <si>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</si>
  <si>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</si>
  <si>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</si>
  <si>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</si>
  <si>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</si>
  <si>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</si>
  <si>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</si>
  <si>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</si>
  <si>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</si>
  <si>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</si>
  <si>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</si>
  <si>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</si>
  <si>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</si>
  <si>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</si>
  <si>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</si>
  <si>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</si>
  <si>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</si>
  <si>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</si>
  <si>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</si>
  <si>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</si>
  <si>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</si>
  <si>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</si>
  <si>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</si>
  <si>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</si>
  <si>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</si>
  <si>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</si>
  <si>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</si>
  <si>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</si>
  <si>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</si>
  <si>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</si>
  <si>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</si>
  <si>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</si>
  <si>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</si>
  <si>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</si>
  <si>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</si>
  <si>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</si>
  <si>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</si>
  <si>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</si>
  <si>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</si>
  <si>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</si>
  <si>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</si>
  <si>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</si>
  <si>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</si>
  <si>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</si>
  <si>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</si>
  <si>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</si>
  <si>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</si>
  <si>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</si>
  <si>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</si>
  <si>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</si>
  <si>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</si>
  <si>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</si>
  <si>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</si>
  <si>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</si>
  <si>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</si>
  <si>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</si>
  <si>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</si>
  <si>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</si>
  <si>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</si>
  <si>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</si>
  <si>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</si>
  <si>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</si>
  <si>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</si>
  <si>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</si>
  <si>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</si>
  <si>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</si>
  <si>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</si>
  <si>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</si>
  <si>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</si>
  <si>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</si>
  <si>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</si>
  <si>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</si>
  <si>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</si>
  <si>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</si>
  <si>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</si>
  <si>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</si>
  <si>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</si>
  <si>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</si>
  <si>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</si>
  <si>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</si>
  <si>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</si>
  <si>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</si>
  <si>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</si>
  <si>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</si>
  <si>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</si>
  <si>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</si>
  <si>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</si>
  <si>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</si>
  <si>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</si>
  <si>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</si>
  <si>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</si>
  <si>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</si>
  <si>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</si>
  <si>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</si>
  <si>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</si>
  <si>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</si>
  <si>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</si>
  <si>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</si>
  <si>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</si>
  <si>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</si>
  <si>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</si>
  <si>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</si>
  <si>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</si>
  <si>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</si>
  <si>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</si>
  <si>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</si>
  <si>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</si>
  <si>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</si>
  <si>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</si>
  <si>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</si>
  <si>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</si>
  <si>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</si>
  <si>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</si>
  <si>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</si>
  <si>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</si>
  <si>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</si>
  <si>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</si>
  <si>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</si>
  <si>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</si>
  <si>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</si>
  <si>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</si>
  <si>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</si>
  <si>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</si>
  <si>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</si>
  <si>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</si>
  <si>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</si>
  <si>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</si>
  <si>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</si>
  <si>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</si>
  <si>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</si>
  <si>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</si>
  <si>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</si>
  <si>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</si>
  <si>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</si>
  <si>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</si>
  <si>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</si>
  <si>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</si>
  <si>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</si>
  <si>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</si>
  <si>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</si>
  <si>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</si>
  <si>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</si>
  <si>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</si>
  <si>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</si>
  <si>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</si>
  <si>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</si>
  <si>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</si>
  <si>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</si>
  <si>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</si>
  <si>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</si>
  <si>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</si>
  <si>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</si>
  <si>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</si>
  <si>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</si>
  <si>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</si>
  <si>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</si>
  <si>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</si>
  <si>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</si>
  <si>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</si>
  <si>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</si>
  <si>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</si>
  <si>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</si>
  <si>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</si>
  <si>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</si>
  <si>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</si>
  <si>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</si>
  <si>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</si>
  <si>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</si>
  <si>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</si>
  <si>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</si>
  <si>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</si>
  <si>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</si>
  <si>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</si>
  <si>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</si>
  <si>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</si>
  <si>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</si>
  <si>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</si>
  <si>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</si>
  <si>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</si>
  <si>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</si>
  <si>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</si>
  <si>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</si>
  <si>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</si>
  <si>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</si>
  <si>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</si>
  <si>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</si>
  <si>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</si>
  <si>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</si>
  <si>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</si>
  <si>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</si>
  <si>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</si>
  <si>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</si>
  <si>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</si>
  <si>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</si>
  <si>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</si>
  <si>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</si>
  <si>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</si>
  <si>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</si>
  <si>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</si>
  <si>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</si>
  <si>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</si>
  <si>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</si>
  <si>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</si>
  <si>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</si>
  <si>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</si>
  <si>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</si>
  <si>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</si>
  <si>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</si>
  <si>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</si>
  <si>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</si>
  <si>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</si>
  <si>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</si>
  <si>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</si>
  <si>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</si>
  <si>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</si>
  <si>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</si>
  <si>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</si>
  <si>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</si>
  <si>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</si>
  <si>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</si>
  <si>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</si>
  <si>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</si>
  <si>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</si>
  <si>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</si>
  <si>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</si>
  <si>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</si>
  <si>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</si>
  <si>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</si>
  <si>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</si>
  <si>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</si>
  <si>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</si>
  <si>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</si>
  <si>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</si>
  <si>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</si>
  <si>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</si>
  <si>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</si>
  <si>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</si>
  <si>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</si>
  <si>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</si>
  <si>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</si>
  <si>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</si>
  <si>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</si>
  <si>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</si>
  <si>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</si>
  <si>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</si>
  <si>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</si>
  <si>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</si>
  <si>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</si>
  <si>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</si>
  <si>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</si>
  <si>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</si>
  <si>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</si>
  <si>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</si>
  <si>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</si>
  <si>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</si>
  <si>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</si>
  <si>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</si>
  <si>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</si>
  <si>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</si>
  <si>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</si>
  <si>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</si>
  <si>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</si>
  <si>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</si>
  <si>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</si>
  <si>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</si>
  <si>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</si>
  <si>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</si>
  <si>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</si>
  <si>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</si>
  <si>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</si>
  <si>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</si>
  <si>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</si>
  <si>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</si>
  <si>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</si>
  <si>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</si>
  <si>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</si>
  <si>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</si>
  <si>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</si>
  <si>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</si>
  <si>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</si>
  <si>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</si>
  <si>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</si>
  <si>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</si>
  <si>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</si>
  <si>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</si>
  <si>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</si>
  <si>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</si>
  <si>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</si>
  <si>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</si>
  <si>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</si>
  <si>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</si>
  <si>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</si>
  <si>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</si>
  <si>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</si>
  <si>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</si>
  <si>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</si>
  <si>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</si>
  <si>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</si>
  <si>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</si>
  <si>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</si>
  <si>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</si>
  <si>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</si>
  <si>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</si>
  <si>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</si>
  <si>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</si>
  <si>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</si>
  <si>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</si>
  <si>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</si>
  <si>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</si>
  <si>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</si>
  <si>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</si>
  <si>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</si>
  <si>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</si>
  <si>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</si>
  <si>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</si>
  <si>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</si>
  <si>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</si>
  <si>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</si>
  <si>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</si>
  <si>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</si>
  <si>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</si>
  <si>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</si>
  <si>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</si>
  <si>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</si>
  <si>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</si>
  <si>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</si>
  <si>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</si>
  <si>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</si>
  <si>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</si>
  <si>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</si>
  <si>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</si>
  <si>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</si>
  <si>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</si>
  <si>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</si>
  <si>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</si>
  <si>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</si>
  <si>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</si>
  <si>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</si>
  <si>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</si>
  <si>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</si>
  <si>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</si>
  <si>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</si>
  <si>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</si>
  <si>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</si>
  <si>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</si>
  <si>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</si>
  <si>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</si>
  <si>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</si>
  <si>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</si>
  <si>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</si>
  <si>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</si>
  <si>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</si>
  <si>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</si>
  <si>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</si>
  <si>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</si>
  <si>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</si>
  <si>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</si>
  <si>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</si>
  <si>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</si>
  <si>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</si>
  <si>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</si>
  <si>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</si>
  <si>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</si>
  <si>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</si>
  <si>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</si>
  <si>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</si>
  <si>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</si>
  <si>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</si>
  <si>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</si>
  <si>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</si>
  <si>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</si>
  <si>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</si>
  <si>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</si>
  <si>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</si>
  <si>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</si>
  <si>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</si>
  <si>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</si>
  <si>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</si>
  <si>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</si>
  <si>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</si>
  <si>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</si>
  <si>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</si>
  <si>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</si>
  <si>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</si>
  <si>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</si>
  <si>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</si>
  <si>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</si>
  <si>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</si>
  <si>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</si>
  <si>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</si>
  <si>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</si>
  <si>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</si>
  <si>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</si>
  <si>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</si>
  <si>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</si>
  <si>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</si>
  <si>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</si>
  <si>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</si>
  <si>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</si>
  <si>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</si>
  <si>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</si>
  <si>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</si>
  <si>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</si>
  <si>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</si>
  <si>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</si>
  <si>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</si>
  <si>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</si>
  <si>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</si>
  <si>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</si>
  <si>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</si>
  <si>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</si>
  <si>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</si>
  <si>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</si>
  <si>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</si>
  <si>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</si>
  <si>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</si>
  <si>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</si>
  <si>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</si>
  <si>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</si>
  <si>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</si>
  <si>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</si>
  <si>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</si>
  <si>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</si>
  <si>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</si>
  <si>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</si>
  <si>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</si>
  <si>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</si>
  <si>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</si>
  <si>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</si>
  <si>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</si>
  <si>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</si>
  <si>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</si>
  <si>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</si>
  <si>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</si>
  <si>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</si>
  <si>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</si>
  <si>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</si>
  <si>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</si>
  <si>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</si>
  <si>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</si>
  <si>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</si>
  <si>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</si>
  <si>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</si>
  <si>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</si>
  <si>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</si>
  <si>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</si>
  <si>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</si>
  <si>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</si>
  <si>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</si>
  <si>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</si>
  <si>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</si>
  <si>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</si>
  <si>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</si>
  <si>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</si>
  <si>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</si>
  <si>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</si>
  <si>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</si>
  <si>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</si>
  <si>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</si>
  <si>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</si>
  <si>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</si>
  <si>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</si>
  <si>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</si>
  <si>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</si>
  <si>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</si>
  <si>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</si>
  <si>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</si>
  <si>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</si>
  <si>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</si>
  <si>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</si>
  <si>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</si>
  <si>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</si>
  <si>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</si>
  <si>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</si>
  <si>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</si>
  <si>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</si>
  <si>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</si>
  <si>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</si>
  <si>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</si>
  <si>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</si>
  <si>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</si>
  <si>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</si>
  <si>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</si>
  <si>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</si>
  <si>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</si>
  <si>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</si>
  <si>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</si>
  <si>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</si>
  <si>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</si>
  <si>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</si>
  <si>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</si>
  <si>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</si>
  <si>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</si>
  <si>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</si>
  <si>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</si>
  <si>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</si>
  <si>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</si>
  <si>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</si>
  <si>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</si>
  <si>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</si>
  <si>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</si>
  <si>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</si>
  <si>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</si>
  <si>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</si>
  <si>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</si>
  <si>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</si>
  <si>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</si>
  <si>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</si>
  <si>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</si>
  <si>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</si>
  <si>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</si>
  <si>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</si>
  <si>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</si>
  <si>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</si>
  <si>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</si>
  <si>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</si>
  <si>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</si>
  <si>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</si>
  <si>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</si>
  <si>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</si>
  <si>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</si>
  <si>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</si>
  <si>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</si>
  <si>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</si>
  <si>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</si>
  <si>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</si>
  <si>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</si>
  <si>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</si>
  <si>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</si>
  <si>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</si>
  <si>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</si>
  <si>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</si>
  <si>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</si>
  <si>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</si>
  <si>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</si>
  <si>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</si>
  <si>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</si>
  <si>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</si>
  <si>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</si>
  <si>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</si>
  <si>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</si>
  <si>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</si>
  <si>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</si>
  <si>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</si>
  <si>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</si>
  <si>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</si>
  <si>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</si>
  <si>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</si>
  <si>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</si>
  <si>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</si>
  <si>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</si>
  <si>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</si>
  <si>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</si>
  <si>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</si>
  <si>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</si>
  <si>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</si>
  <si>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</si>
  <si>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</si>
  <si>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</si>
  <si>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</si>
  <si>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</si>
  <si>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</si>
  <si>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</si>
  <si>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</si>
  <si>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</si>
  <si>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</si>
  <si>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</si>
  <si>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</si>
  <si>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</si>
  <si>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</si>
  <si>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</si>
  <si>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</si>
  <si>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</si>
  <si>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</si>
  <si>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</si>
  <si>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</si>
  <si>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</si>
  <si>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</si>
  <si>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</si>
  <si>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</si>
  <si>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</si>
  <si>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</si>
  <si>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</si>
  <si>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</si>
  <si>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</si>
  <si>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</si>
  <si>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</si>
  <si>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</si>
  <si>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</si>
  <si>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</si>
  <si>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</si>
  <si>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</si>
  <si>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</si>
  <si>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</si>
  <si>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</si>
  <si>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</si>
  <si>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</si>
  <si>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</si>
  <si>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</si>
  <si>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</si>
  <si>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</si>
  <si>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</si>
  <si>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</si>
  <si>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</si>
  <si>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</si>
  <si>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</si>
  <si>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</si>
  <si>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</si>
  <si>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</si>
  <si>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</si>
  <si>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</si>
  <si>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</si>
  <si>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</si>
  <si>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</si>
  <si>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</si>
  <si>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</si>
  <si>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</si>
  <si>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</si>
  <si>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</si>
  <si>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</si>
  <si>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</si>
  <si>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</si>
  <si>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</si>
  <si>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</si>
  <si>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</si>
  <si>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</si>
  <si>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</si>
  <si>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</si>
  <si>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</si>
  <si>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</si>
  <si>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</si>
  <si>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</si>
  <si>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</si>
  <si>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</si>
  <si>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</si>
  <si>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</si>
  <si>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</si>
  <si>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</si>
  <si>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</si>
  <si>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</si>
  <si>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</si>
  <si>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</si>
  <si>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</si>
  <si>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</si>
  <si>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</si>
  <si>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</si>
  <si>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</si>
  <si>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</si>
  <si>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</si>
  <si>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</si>
  <si>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</si>
  <si>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</si>
  <si>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</si>
  <si>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</si>
  <si>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</si>
  <si>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</si>
  <si>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</si>
  <si>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</si>
  <si>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</si>
  <si>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</si>
  <si>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</si>
  <si>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</si>
  <si>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</si>
  <si>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</si>
  <si>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</si>
  <si>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</si>
  <si>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</si>
  <si>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</si>
  <si>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</si>
  <si>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</si>
  <si>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</si>
  <si>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</si>
  <si>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</si>
  <si>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</si>
  <si>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</si>
  <si>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</si>
  <si>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</si>
  <si>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</si>
  <si>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</si>
  <si>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</si>
  <si>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</si>
  <si>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</si>
  <si>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</si>
  <si>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</si>
  <si>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</si>
  <si>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</si>
  <si>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</si>
  <si>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</si>
  <si>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</si>
  <si>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</si>
  <si>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</si>
  <si>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</si>
  <si>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</si>
  <si>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</si>
  <si>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</si>
  <si>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</si>
  <si>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</si>
  <si>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</si>
  <si>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</si>
  <si>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</si>
  <si>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</si>
  <si>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</si>
  <si>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</si>
  <si>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</si>
  <si>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</si>
  <si>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</si>
  <si>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</si>
  <si>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</si>
  <si>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</si>
  <si>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</si>
  <si>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</si>
  <si>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</si>
  <si>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</si>
  <si>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</si>
  <si>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</si>
  <si>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</si>
  <si>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</si>
  <si>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</si>
  <si>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</si>
  <si>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</si>
  <si>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</si>
  <si>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</si>
  <si>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</si>
  <si>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</si>
  <si>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</si>
  <si>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</si>
  <si>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</si>
  <si>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</si>
  <si>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</si>
  <si>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</si>
  <si>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</si>
  <si>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</si>
  <si>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</si>
  <si>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</si>
  <si>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</si>
  <si>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</si>
  <si>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</si>
  <si>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</si>
  <si>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</si>
  <si>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</si>
  <si>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</si>
  <si>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</si>
  <si>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</si>
  <si>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</si>
  <si>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</si>
  <si>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</si>
  <si>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</si>
  <si>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</si>
  <si>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</si>
  <si>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</si>
  <si>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</si>
  <si>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</si>
  <si>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</si>
  <si>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</si>
  <si>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</si>
  <si>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</si>
  <si>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</si>
  <si>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</si>
  <si>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</si>
  <si>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</si>
  <si>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</si>
  <si>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</si>
  <si>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</si>
  <si>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</si>
  <si>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</si>
  <si>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</si>
  <si>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</si>
  <si>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</si>
  <si>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</si>
  <si>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</si>
  <si>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</si>
  <si>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</si>
  <si>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</si>
  <si>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</si>
  <si>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</si>
  <si>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</si>
  <si>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</si>
  <si>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</si>
  <si>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</si>
  <si>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</si>
  <si>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</si>
  <si>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</si>
  <si>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</si>
  <si>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</si>
  <si>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</si>
  <si>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</si>
  <si>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</si>
  <si>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</si>
  <si>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</si>
  <si>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</si>
  <si>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</si>
  <si>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</si>
  <si>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</si>
  <si>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</si>
  <si>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</si>
  <si>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</si>
  <si>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</si>
  <si>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</si>
  <si>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</si>
  <si>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</si>
  <si>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</si>
  <si>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</si>
  <si>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</si>
  <si>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</si>
  <si>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</si>
  <si>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</si>
  <si>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</si>
  <si>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</si>
  <si>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</si>
  <si>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</si>
  <si>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</si>
  <si>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</si>
  <si>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</si>
  <si>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</si>
  <si>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</si>
  <si>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</si>
  <si>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</si>
  <si>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</si>
  <si>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</si>
  <si>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</si>
  <si>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</si>
  <si>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</si>
  <si>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</si>
  <si>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</si>
  <si>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</si>
  <si>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</si>
  <si>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</si>
  <si>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</si>
  <si>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</si>
  <si>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</si>
  <si>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</si>
  <si>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</si>
  <si>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</si>
  <si>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</si>
  <si>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</si>
  <si>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</si>
  <si>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</si>
  <si>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</si>
  <si>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</si>
  <si>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</si>
  <si>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</si>
  <si>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</si>
  <si>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</si>
  <si>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</si>
  <si>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</si>
  <si>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</si>
  <si>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</si>
  <si>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</si>
  <si>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</si>
  <si>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</si>
  <si>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</si>
  <si>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</si>
  <si>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</si>
  <si>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</si>
  <si>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</si>
  <si>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</si>
  <si>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</si>
  <si>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</si>
  <si>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</si>
  <si>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</si>
  <si>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</si>
  <si>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</si>
  <si>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</si>
  <si>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</si>
  <si>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</si>
  <si>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</si>
  <si>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</si>
  <si>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</si>
  <si>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</si>
  <si>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</si>
  <si>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</si>
  <si>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</si>
  <si>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</si>
  <si>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</si>
  <si>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</si>
  <si>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</si>
  <si>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</si>
  <si>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</si>
  <si>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</si>
  <si>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</si>
  <si>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</si>
  <si>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</si>
  <si>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</si>
  <si>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</si>
  <si>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</si>
  <si>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</si>
  <si>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</si>
  <si>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</si>
  <si>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</si>
  <si>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</si>
  <si>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</si>
  <si>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</si>
  <si>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</si>
  <si>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</si>
  <si>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</si>
  <si>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</si>
  <si>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</si>
  <si>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</si>
  <si>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</si>
  <si>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</si>
  <si>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</si>
  <si>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</si>
  <si>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</si>
  <si>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</si>
  <si>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</si>
  <si>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</si>
  <si>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</si>
  <si>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</si>
  <si>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</si>
  <si>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</si>
  <si>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</si>
  <si>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</si>
  <si>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</si>
  <si>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</si>
  <si>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</si>
  <si>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</si>
  <si>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</si>
  <si>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</si>
  <si>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</si>
  <si>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</si>
  <si>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</si>
  <si>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</si>
  <si>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</si>
  <si>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</si>
  <si>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</si>
  <si>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</si>
  <si>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</si>
  <si>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</si>
  <si>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</si>
  <si>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</si>
  <si>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</si>
  <si>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</si>
  <si>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</si>
  <si>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</si>
  <si>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</si>
  <si>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</si>
  <si>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</si>
  <si>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</si>
  <si>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</si>
  <si>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</si>
  <si>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</si>
  <si>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</si>
  <si>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</si>
  <si>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</si>
  <si>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</si>
  <si>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</si>
  <si>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</si>
  <si>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</si>
  <si>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</si>
  <si>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</si>
  <si>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</si>
  <si>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</si>
  <si>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</si>
  <si>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</si>
  <si>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</si>
  <si>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</si>
  <si>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</si>
  <si>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</si>
  <si>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</si>
  <si>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</si>
  <si>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</si>
  <si>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</si>
  <si>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</si>
  <si>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</si>
  <si>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</si>
  <si>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</si>
  <si>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</si>
  <si>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</si>
  <si>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</si>
  <si>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</si>
  <si>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</si>
  <si>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</si>
  <si>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</si>
  <si>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</si>
  <si>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</si>
  <si>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</si>
  <si>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</si>
  <si>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</si>
  <si>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</si>
  <si>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</si>
  <si>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</si>
  <si>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</si>
  <si>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</si>
  <si>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</si>
  <si>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</si>
  <si>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</si>
  <si>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</si>
  <si>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</si>
  <si>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</si>
  <si>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</si>
  <si>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</si>
  <si>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</si>
  <si>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</si>
  <si>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</si>
  <si>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</si>
  <si>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</si>
  <si>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</si>
  <si>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</si>
  <si>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</si>
  <si>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</si>
  <si>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</si>
  <si>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</si>
  <si>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</si>
  <si>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</si>
  <si>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</si>
  <si>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</si>
  <si>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</si>
  <si>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</si>
  <si>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</si>
  <si>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</si>
  <si>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</si>
  <si>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</si>
  <si>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</si>
  <si>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</si>
  <si>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</si>
  <si>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</si>
  <si>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</si>
  <si>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</si>
  <si>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</si>
  <si>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</si>
  <si>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</si>
  <si>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</si>
  <si>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</si>
  <si>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</si>
  <si>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</si>
  <si>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</si>
  <si>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</si>
  <si>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</si>
  <si>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</si>
  <si>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</si>
  <si>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</si>
  <si>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</si>
  <si>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</si>
  <si>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</si>
  <si>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</si>
  <si>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</si>
  <si>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</si>
  <si>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</si>
  <si>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</si>
  <si>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</si>
  <si>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</si>
  <si>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</si>
  <si>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</si>
  <si>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</si>
  <si>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</si>
  <si>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</si>
  <si>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</si>
  <si>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</si>
  <si>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</si>
  <si>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</si>
  <si>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</si>
  <si>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</si>
  <si>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</si>
  <si>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</si>
  <si>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</si>
  <si>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</si>
  <si>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</si>
  <si>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</si>
  <si>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</si>
  <si>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</si>
  <si>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</si>
  <si>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</si>
  <si>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</si>
  <si>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</si>
  <si>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</si>
  <si>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</si>
  <si>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</si>
  <si>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</si>
  <si>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</si>
  <si>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</si>
  <si>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</si>
  <si>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</si>
  <si>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</si>
  <si>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</si>
  <si>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</si>
  <si>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</si>
  <si>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</si>
  <si>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</si>
  <si>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</si>
  <si>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</si>
  <si>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</si>
  <si>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</si>
  <si>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</si>
  <si>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</si>
  <si>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</si>
  <si>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</si>
  <si>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</si>
  <si>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</si>
  <si>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</si>
  <si>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</si>
  <si>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</si>
  <si>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</si>
  <si>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</si>
  <si>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</si>
  <si>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</si>
  <si>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</si>
  <si>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</si>
  <si>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</si>
  <si>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</si>
  <si>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</si>
  <si>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</si>
  <si>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</si>
  <si>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</si>
  <si>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</si>
  <si>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</si>
  <si>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</si>
  <si>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</si>
  <si>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</si>
  <si>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</si>
  <si>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</si>
  <si>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</si>
  <si>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</si>
  <si>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</si>
  <si>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</si>
  <si>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</si>
  <si>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</si>
  <si>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</si>
  <si>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</si>
  <si>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</si>
  <si>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</si>
  <si>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</si>
  <si>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</si>
  <si>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</si>
  <si>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</si>
  <si>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</si>
  <si>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</si>
  <si>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</si>
  <si>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</si>
  <si>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</si>
  <si>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</si>
  <si>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</si>
  <si>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</si>
  <si>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</si>
  <si>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</si>
  <si>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</si>
  <si>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</si>
  <si>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</si>
  <si>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</si>
  <si>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</si>
  <si>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</si>
  <si>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</si>
  <si>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</si>
  <si>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</si>
  <si>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</si>
  <si>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</si>
  <si>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</si>
  <si>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</si>
  <si>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</si>
  <si>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</si>
  <si>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</si>
  <si>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</si>
  <si>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</si>
  <si>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</si>
  <si>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</si>
  <si>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</si>
  <si>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</si>
  <si>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</si>
  <si>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</si>
  <si>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</si>
  <si>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</si>
  <si>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</si>
  <si>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</si>
  <si>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</si>
  <si>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</si>
  <si>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</si>
  <si>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</si>
  <si>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</si>
  <si>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</si>
  <si>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</si>
  <si>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</si>
  <si>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</si>
  <si>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</si>
  <si>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</si>
  <si>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</si>
  <si>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</si>
  <si>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</si>
  <si>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</si>
  <si>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</si>
  <si>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</si>
  <si>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</si>
  <si>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</si>
  <si>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</si>
  <si>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</si>
  <si>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</si>
  <si>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</si>
  <si>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</si>
  <si>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</si>
  <si>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</si>
  <si>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</si>
  <si>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</si>
  <si>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</si>
  <si>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</si>
  <si>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</si>
  <si>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</si>
  <si>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</si>
  <si>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</si>
  <si>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</si>
  <si>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</si>
  <si>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</si>
  <si>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</si>
  <si>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</si>
  <si>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</si>
  <si>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</si>
  <si>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</si>
  <si>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</si>
  <si>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</si>
  <si>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</si>
  <si>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</si>
  <si>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</si>
  <si>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</si>
  <si>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</si>
  <si>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</si>
  <si>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</si>
  <si>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</si>
  <si>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</si>
  <si>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</si>
  <si>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</si>
  <si>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</si>
  <si>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</si>
  <si>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</si>
  <si>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</si>
  <si>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</si>
  <si>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</si>
  <si>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</si>
  <si>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</si>
  <si>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</si>
  <si>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</si>
  <si>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</si>
  <si>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</si>
  <si>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</si>
  <si>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</si>
  <si>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</si>
  <si>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</si>
  <si>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</si>
  <si>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</si>
  <si>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</si>
  <si>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</si>
  <si>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</si>
  <si>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</si>
  <si>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</si>
  <si>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</si>
  <si>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</si>
  <si>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</si>
  <si>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</si>
  <si>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</si>
  <si>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</si>
  <si>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</si>
  <si>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</si>
  <si>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</si>
  <si>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</si>
  <si>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</si>
  <si>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</si>
  <si>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</si>
  <si>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</si>
  <si>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</si>
  <si>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</si>
  <si>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</si>
  <si>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</si>
  <si>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</si>
  <si>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</si>
  <si>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</si>
  <si>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</si>
  <si>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</si>
  <si>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</si>
  <si>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</si>
  <si>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</si>
  <si>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</si>
  <si>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</si>
  <si>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</si>
  <si>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</si>
  <si>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</si>
  <si>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</si>
  <si>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</si>
  <si>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</si>
  <si>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</si>
  <si>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</si>
  <si>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</si>
  <si>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</si>
  <si>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</si>
  <si>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</si>
  <si>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</si>
  <si>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</si>
  <si>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</si>
  <si>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</si>
  <si>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</si>
  <si>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</si>
  <si>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</si>
  <si>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</si>
  <si>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</si>
  <si>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</si>
  <si>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</si>
  <si>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</si>
  <si>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</si>
  <si>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</si>
  <si>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</si>
  <si>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</si>
  <si>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</si>
  <si>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</si>
  <si>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</si>
  <si>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</si>
  <si>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</si>
  <si>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</si>
  <si>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</si>
  <si>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</si>
  <si>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</si>
  <si>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</si>
  <si>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</si>
  <si>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</si>
  <si>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</si>
  <si>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</si>
  <si>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</si>
  <si>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</si>
  <si>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</si>
  <si>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</si>
  <si>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</si>
  <si>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</si>
  <si>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</si>
  <si>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</si>
  <si>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</si>
  <si>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</si>
  <si>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</si>
  <si>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</si>
  <si>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</si>
  <si>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</si>
  <si>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</si>
  <si>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</si>
  <si>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</si>
  <si>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</si>
  <si>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</si>
  <si>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</si>
  <si>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</si>
  <si>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</si>
  <si>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</si>
  <si>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</si>
  <si>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</si>
  <si>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</si>
  <si>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</si>
  <si>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</si>
  <si>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</si>
  <si>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</si>
  <si>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</si>
  <si>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</si>
  <si>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</si>
  <si>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</si>
  <si>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</si>
  <si>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</si>
  <si>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</si>
  <si>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</si>
  <si>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</si>
  <si>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</si>
  <si>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</si>
  <si>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</si>
  <si>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</si>
  <si>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</si>
  <si>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</si>
  <si>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</si>
  <si>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</si>
  <si>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</si>
  <si>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</si>
  <si>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</si>
  <si>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</si>
  <si>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</si>
  <si>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</si>
  <si>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</si>
  <si>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</si>
  <si>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</si>
  <si>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</si>
  <si>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</si>
  <si>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</si>
  <si>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</si>
  <si>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</si>
  <si>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</si>
  <si>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</si>
  <si>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</si>
  <si>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</si>
  <si>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</si>
  <si>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</si>
  <si>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</si>
  <si>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</si>
  <si>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</si>
  <si>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</si>
  <si>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</si>
  <si>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</si>
  <si>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</si>
  <si>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</si>
  <si>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</si>
  <si>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</si>
  <si>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</si>
  <si>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</si>
  <si>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</si>
  <si>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</si>
  <si>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</si>
  <si>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</si>
  <si>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</si>
  <si>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</si>
  <si>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</si>
  <si>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</si>
  <si>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</si>
  <si>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</si>
  <si>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</si>
  <si>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</si>
  <si>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</si>
  <si>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</si>
  <si>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</si>
  <si>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</si>
  <si>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</si>
  <si>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</si>
  <si>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</si>
  <si>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</si>
  <si>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</si>
  <si>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</si>
  <si>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</si>
  <si>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</si>
  <si>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</si>
  <si>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</si>
  <si>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</si>
  <si>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</si>
  <si>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</si>
  <si>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</si>
  <si>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</si>
  <si>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</si>
  <si>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</si>
  <si>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</si>
  <si>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</si>
  <si>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</si>
  <si>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</si>
  <si>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</si>
  <si>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</si>
  <si>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</si>
  <si>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</si>
  <si>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</si>
  <si>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</si>
  <si>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</si>
  <si>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</si>
  <si>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</si>
  <si>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</si>
  <si>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</si>
  <si>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</si>
  <si>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</si>
  <si>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</si>
  <si>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</si>
  <si>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</si>
  <si>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</si>
  <si>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</si>
  <si>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</si>
  <si>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</si>
  <si>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</si>
  <si>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</si>
  <si>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</si>
  <si>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</si>
  <si>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</si>
  <si>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</si>
  <si>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</si>
  <si>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</si>
  <si>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</si>
  <si>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</si>
  <si>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</si>
  <si>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</si>
  <si>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</si>
  <si>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</si>
  <si>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</si>
  <si>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</si>
  <si>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</si>
  <si>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</si>
  <si>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</si>
  <si>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</si>
  <si>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</si>
  <si>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</si>
  <si>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</si>
  <si>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</si>
  <si>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</si>
  <si>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</si>
  <si>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</si>
  <si>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</si>
  <si>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</si>
  <si>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</si>
  <si>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</si>
  <si>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</si>
  <si>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</si>
  <si>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</si>
  <si>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</si>
  <si>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</si>
  <si>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</si>
  <si>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</si>
  <si>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</si>
  <si>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</si>
  <si>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</si>
  <si>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</si>
  <si>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</si>
  <si>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</si>
  <si>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</si>
  <si>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</si>
  <si>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</si>
  <si>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</si>
  <si>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</si>
  <si>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</si>
  <si>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</si>
  <si>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</si>
  <si>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</si>
  <si>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</si>
  <si>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</si>
  <si>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</si>
  <si>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</si>
  <si>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</si>
  <si>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</si>
  <si>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</si>
  <si>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</si>
  <si>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</si>
  <si>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</si>
  <si>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</si>
  <si>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</si>
  <si>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</si>
  <si>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</si>
  <si>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</si>
  <si>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</si>
  <si>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</si>
  <si>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</si>
  <si>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</si>
  <si>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</si>
  <si>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</si>
  <si>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</si>
  <si>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</si>
  <si>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</si>
  <si>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</si>
  <si>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</si>
  <si>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</si>
  <si>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</si>
  <si>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</si>
  <si>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</si>
  <si>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</si>
  <si>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</si>
  <si>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</si>
  <si>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</si>
  <si>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</si>
  <si>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</si>
  <si>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</si>
  <si>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</si>
  <si>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</si>
  <si>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</si>
  <si>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</si>
  <si>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</si>
  <si>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</si>
  <si>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</si>
  <si>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</si>
  <si>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</si>
  <si>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</si>
  <si>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</si>
  <si>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</si>
  <si>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</si>
  <si>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</si>
  <si>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</si>
  <si>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</si>
  <si>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</si>
  <si>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</si>
  <si>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</si>
  <si>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</si>
  <si>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</si>
  <si>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</si>
  <si>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</si>
  <si>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</si>
  <si>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</si>
  <si>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</si>
  <si>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</si>
  <si>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</si>
  <si>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</si>
  <si>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</si>
  <si>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</si>
  <si>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</si>
  <si>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</si>
  <si>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</si>
  <si>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</si>
  <si>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</si>
  <si>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</si>
  <si>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</si>
  <si>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</si>
  <si>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</si>
  <si>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</si>
  <si>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</si>
  <si>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</si>
  <si>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</si>
  <si>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</si>
  <si>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</si>
  <si>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</si>
  <si>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</si>
  <si>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</si>
  <si>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</si>
  <si>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</si>
  <si>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</si>
  <si>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</si>
  <si>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</si>
  <si>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</si>
  <si>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</si>
  <si>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</si>
  <si>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</si>
  <si>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</si>
  <si>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</si>
  <si>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</si>
  <si>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</si>
  <si>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</si>
  <si>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</si>
  <si>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</si>
  <si>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</si>
  <si>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</si>
  <si>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</si>
  <si>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</si>
  <si>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</si>
  <si>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</si>
  <si>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</si>
  <si>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</si>
  <si>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</si>
  <si>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</si>
  <si>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</si>
  <si>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</si>
  <si>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</si>
  <si>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</si>
  <si>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</si>
  <si>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</si>
  <si>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</si>
  <si>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</si>
  <si>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</si>
  <si>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</si>
  <si>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</si>
  <si>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</si>
  <si>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</si>
  <si>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</si>
  <si>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</si>
  <si>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</si>
  <si>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</si>
  <si>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</si>
  <si>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</si>
  <si>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</si>
  <si>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</si>
  <si>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</si>
  <si>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</si>
  <si>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</si>
  <si>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</si>
  <si>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</si>
  <si>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</si>
  <si>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</si>
  <si>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</si>
  <si>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</si>
  <si>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</si>
  <si>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</si>
  <si>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</si>
  <si>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</si>
  <si>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</si>
  <si>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</si>
  <si>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</si>
  <si>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</si>
  <si>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</si>
  <si>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</si>
  <si>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</si>
  <si>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</si>
  <si>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</si>
  <si>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</si>
  <si>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</si>
  <si>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</si>
  <si>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</si>
  <si>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</si>
  <si>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</si>
  <si>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</si>
  <si>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</si>
  <si>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</si>
  <si>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</si>
  <si>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</si>
  <si>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</si>
  <si>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</si>
  <si>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</si>
  <si>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</si>
  <si>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</si>
  <si>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</si>
  <si>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</si>
  <si>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</si>
  <si>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</si>
  <si>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</si>
  <si>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</si>
  <si>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</si>
  <si>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</si>
  <si>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</si>
  <si>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</si>
  <si>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</si>
  <si>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</si>
  <si>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</si>
  <si>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</si>
  <si>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</si>
  <si>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</si>
  <si>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</si>
  <si>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</si>
  <si>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</si>
  <si>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</si>
  <si>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</si>
  <si>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</si>
  <si>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</si>
  <si>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</si>
  <si>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</si>
  <si>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</si>
  <si>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</si>
  <si>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</si>
  <si>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</si>
  <si>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</si>
  <si>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</si>
  <si>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</si>
  <si>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</si>
  <si>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</si>
  <si>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</si>
  <si>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</si>
  <si>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</si>
  <si>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</si>
  <si>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</si>
  <si>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</si>
  <si>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</si>
  <si>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</si>
  <si>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</si>
  <si>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</si>
  <si>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</si>
  <si>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</si>
  <si>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</si>
  <si>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</si>
  <si>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</si>
  <si>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</si>
  <si>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</si>
  <si>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</si>
  <si>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</si>
  <si>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</si>
  <si>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</si>
  <si>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</si>
  <si>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</si>
  <si>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</si>
  <si>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</si>
  <si>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</si>
  <si>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</si>
  <si>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</si>
  <si>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</si>
  <si>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</si>
  <si>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</si>
  <si>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</si>
  <si>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</si>
  <si>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</si>
  <si>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</si>
  <si>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</si>
  <si>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</si>
  <si>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</si>
  <si>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</si>
  <si>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</si>
  <si>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</si>
  <si>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</si>
  <si>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</si>
  <si>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</si>
  <si>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</si>
  <si>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</si>
  <si>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</si>
  <si>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</si>
  <si>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</si>
  <si>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</si>
  <si>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</si>
  <si>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</si>
  <si>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</si>
  <si>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</si>
  <si>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</si>
  <si>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</si>
  <si>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</si>
  <si>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</si>
  <si>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</si>
  <si>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</si>
  <si>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</si>
  <si>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</si>
  <si>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</si>
  <si>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</si>
  <si>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</si>
  <si>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</si>
  <si>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</si>
  <si>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</si>
  <si>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</si>
  <si>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</si>
  <si>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</si>
  <si>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</si>
  <si>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</si>
  <si>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</si>
  <si>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</si>
  <si>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</si>
  <si>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</si>
  <si>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</si>
  <si>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</si>
  <si>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</si>
  <si>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</si>
  <si>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</si>
  <si>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</si>
  <si>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</si>
  <si>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</si>
  <si>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</si>
  <si>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</si>
  <si>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</si>
  <si>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</si>
  <si>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</si>
  <si>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</si>
  <si>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</si>
  <si>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</si>
  <si>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</si>
  <si>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</si>
  <si>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</si>
  <si>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</si>
  <si>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</si>
  <si>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</si>
  <si>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</si>
  <si>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</si>
  <si>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</si>
  <si>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</si>
  <si>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</si>
  <si>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</si>
  <si>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</si>
  <si>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</si>
  <si>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</si>
  <si>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</si>
  <si>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</si>
  <si>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</si>
  <si>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</si>
  <si>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</si>
  <si>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</si>
  <si>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</si>
  <si>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</si>
  <si>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</si>
  <si>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</si>
  <si>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</si>
  <si>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</si>
  <si>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</si>
  <si>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</si>
  <si>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</si>
  <si>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</si>
  <si>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</si>
  <si>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</si>
  <si>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</si>
  <si>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</si>
  <si>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</si>
  <si>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</si>
  <si>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</si>
  <si>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</si>
  <si>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</si>
  <si>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</si>
  <si>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</si>
  <si>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</si>
  <si>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</si>
  <si>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</si>
  <si>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</si>
  <si>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</si>
  <si>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</si>
  <si>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</si>
  <si>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</si>
  <si>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</si>
  <si>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</si>
  <si>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</si>
  <si>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</si>
  <si>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</si>
  <si>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</si>
  <si>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</si>
  <si>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</si>
  <si>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</si>
  <si>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</si>
  <si>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</si>
  <si>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</si>
  <si>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</si>
  <si>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</si>
  <si>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</si>
  <si>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</si>
  <si>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</si>
  <si>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</si>
  <si>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</si>
  <si>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</si>
  <si>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</si>
  <si>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</si>
  <si>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</si>
  <si>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</si>
  <si>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</si>
  <si>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</si>
  <si>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</si>
  <si>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</si>
  <si>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</si>
  <si>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</si>
  <si>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</si>
  <si>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</si>
  <si>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</si>
  <si>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</si>
  <si>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</si>
  <si>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</si>
  <si>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</si>
  <si>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</si>
  <si>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</si>
  <si>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</si>
  <si>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</si>
  <si>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</si>
  <si>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</si>
  <si>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</si>
  <si>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</si>
  <si>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</si>
  <si>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</si>
  <si>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</si>
  <si>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</si>
  <si>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</si>
  <si>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</si>
  <si>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</si>
  <si>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</si>
  <si>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</si>
  <si>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</si>
  <si>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</si>
  <si>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</si>
  <si>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</si>
  <si>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</si>
  <si>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</si>
  <si>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</si>
  <si>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</si>
  <si>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</si>
  <si>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</si>
  <si>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</si>
  <si>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</si>
  <si>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</si>
  <si>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</si>
  <si>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</si>
  <si>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</si>
  <si>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</si>
  <si>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</si>
  <si>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</si>
  <si>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</si>
  <si>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</si>
  <si>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</si>
  <si>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</si>
  <si>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</si>
  <si>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</si>
  <si>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</si>
  <si>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</si>
  <si>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</si>
  <si>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</si>
  <si>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</si>
  <si>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</si>
  <si>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</si>
  <si>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</si>
  <si>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</si>
  <si>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</si>
  <si>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</si>
  <si>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</si>
  <si>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</si>
  <si>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</si>
  <si>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</si>
  <si>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</si>
  <si>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</si>
  <si>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</si>
  <si>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</si>
  <si>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</si>
  <si>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</si>
  <si>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</si>
  <si>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</si>
  <si>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</si>
  <si>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</si>
  <si>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</si>
  <si>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</si>
  <si>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</si>
  <si>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</si>
  <si>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</si>
  <si>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</si>
  <si>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</si>
  <si>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</si>
  <si>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</si>
  <si>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</si>
  <si>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</si>
  <si>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</si>
  <si>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</si>
  <si>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</si>
  <si>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</si>
  <si>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</si>
  <si>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</si>
  <si>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</si>
  <si>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</si>
  <si>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</si>
  <si>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</si>
  <si>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</si>
  <si>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</si>
  <si>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</si>
  <si>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</si>
  <si>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</si>
  <si>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</si>
  <si>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</si>
  <si>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</si>
  <si>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</si>
  <si>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</si>
  <si>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</si>
  <si>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</si>
  <si>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</si>
  <si>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</si>
  <si>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</si>
  <si>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</si>
  <si>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</si>
  <si>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</si>
  <si>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</si>
  <si>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</si>
  <si>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</si>
  <si>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</si>
  <si>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</si>
  <si>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</si>
  <si>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</si>
  <si>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</si>
  <si>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</si>
  <si>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</si>
  <si>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</si>
  <si>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</si>
  <si>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</si>
  <si>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</si>
  <si>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</si>
  <si>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</si>
  <si>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</si>
  <si>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</si>
  <si>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</si>
  <si>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</si>
  <si>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</si>
  <si>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</si>
  <si>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</si>
  <si>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</si>
  <si>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</si>
  <si>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</si>
  <si>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</si>
  <si>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</si>
  <si>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</si>
  <si>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</si>
  <si>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</si>
  <si>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</si>
  <si>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</si>
  <si>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</si>
  <si>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</si>
  <si>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</si>
  <si>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</si>
  <si>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</si>
  <si>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</si>
  <si>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</si>
  <si>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</si>
  <si>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</si>
  <si>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</si>
  <si>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</si>
  <si>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</si>
  <si>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</si>
  <si>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</si>
  <si>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</si>
  <si>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</si>
  <si>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</si>
  <si>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</si>
  <si>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</si>
  <si>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</si>
  <si>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</si>
  <si>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</si>
  <si>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</si>
  <si>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</si>
  <si>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</si>
  <si>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</si>
  <si>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</si>
  <si>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</si>
  <si>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</si>
  <si>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</si>
  <si>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</si>
  <si>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</si>
  <si>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</si>
  <si>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</si>
  <si>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</si>
  <si>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</si>
  <si>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</si>
  <si>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</si>
  <si>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</si>
  <si>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</si>
  <si>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</si>
  <si>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</si>
  <si>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</si>
  <si>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</si>
  <si>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</si>
  <si>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</si>
  <si>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</si>
  <si>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</si>
  <si>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</si>
  <si>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</si>
  <si>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</si>
  <si>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</si>
  <si>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</si>
  <si>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</si>
  <si>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</si>
  <si>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</si>
  <si>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</si>
  <si>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</si>
  <si>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</si>
  <si>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</si>
  <si>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</si>
  <si>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</si>
  <si>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</si>
  <si>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</si>
  <si>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</si>
  <si>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</si>
  <si>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</si>
  <si>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</si>
  <si>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</si>
  <si>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</si>
  <si>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</si>
  <si>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</si>
  <si>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</si>
  <si>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</si>
  <si>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</si>
  <si>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</si>
  <si>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</si>
  <si>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</si>
  <si>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</si>
  <si>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</si>
  <si>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</si>
  <si>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</si>
  <si>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</si>
  <si>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</si>
  <si>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</si>
  <si>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</si>
  <si>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</si>
  <si>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</si>
  <si>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</si>
  <si>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</si>
  <si>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</si>
  <si>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</si>
  <si>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</si>
  <si>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</si>
  <si>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</si>
  <si>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</si>
  <si>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</si>
  <si>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</si>
  <si>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</si>
  <si>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</si>
  <si>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</si>
  <si>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</si>
  <si>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</si>
  <si>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</si>
  <si>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</si>
  <si>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</si>
  <si>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</si>
  <si>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</si>
  <si>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</si>
  <si>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</si>
  <si>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</si>
  <si>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</si>
  <si>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</si>
  <si>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</si>
  <si>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</si>
  <si>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</si>
  <si>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</si>
  <si>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</si>
  <si>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</si>
  <si>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</si>
  <si>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</si>
  <si>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</si>
  <si>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</si>
  <si>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</si>
  <si>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</si>
  <si>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</si>
  <si>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</si>
  <si>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</si>
  <si>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</si>
  <si>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</si>
  <si>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</si>
  <si>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</si>
  <si>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</si>
  <si>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</si>
  <si>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</si>
  <si>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</si>
  <si>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</si>
  <si>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</si>
  <si>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</si>
  <si>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</si>
  <si>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</si>
  <si>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</si>
  <si>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</si>
  <si>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</si>
  <si>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</si>
  <si>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</si>
  <si>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</si>
  <si>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</si>
  <si>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</si>
  <si>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</si>
  <si>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</si>
  <si>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</si>
  <si>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</si>
  <si>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</si>
  <si>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</si>
  <si>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</si>
  <si>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</si>
  <si>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</si>
  <si>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</si>
  <si>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</si>
  <si>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</si>
  <si>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</si>
  <si>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</si>
  <si>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</si>
  <si>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</si>
  <si>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</si>
  <si>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</si>
  <si>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</si>
  <si>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</si>
  <si>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</si>
  <si>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</si>
  <si>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</si>
  <si>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</si>
  <si>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</si>
  <si>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</si>
  <si>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</si>
  <si>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</si>
  <si>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</si>
  <si>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</si>
  <si>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</si>
  <si>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</si>
  <si>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</si>
  <si>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</si>
  <si>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</si>
  <si>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</si>
  <si>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</si>
  <si>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</si>
  <si>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</si>
  <si>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</si>
  <si>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</si>
  <si>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</si>
  <si>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</si>
  <si>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</si>
  <si>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</si>
  <si>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</si>
  <si>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</si>
  <si>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</si>
  <si>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</si>
  <si>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</si>
  <si>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</si>
  <si>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</si>
  <si>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</si>
  <si>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</si>
  <si>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</si>
  <si>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</si>
  <si>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</si>
  <si>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</si>
  <si>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</si>
  <si>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</si>
  <si>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</si>
  <si>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</si>
  <si>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</si>
  <si>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</si>
  <si>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</si>
  <si>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</si>
  <si>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</si>
  <si>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</si>
  <si>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</si>
  <si>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</si>
  <si>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</si>
  <si>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</si>
  <si>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</si>
  <si>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</si>
  <si>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</si>
  <si>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</si>
  <si>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</si>
  <si>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</si>
  <si>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</si>
  <si>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</si>
  <si>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</si>
  <si>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</si>
  <si>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</si>
  <si>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</si>
  <si>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</si>
  <si>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</si>
  <si>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</si>
  <si>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</si>
  <si>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</si>
  <si>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</si>
  <si>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</si>
  <si>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</si>
  <si>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</si>
  <si>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</si>
  <si>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</si>
  <si>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</si>
  <si>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</si>
  <si>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</si>
  <si>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</si>
  <si>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</si>
  <si>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</si>
  <si>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</si>
  <si>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</si>
  <si>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</si>
  <si>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</si>
  <si>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</si>
  <si>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</si>
  <si>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</si>
  <si>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</si>
  <si>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</si>
  <si>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</si>
  <si>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</si>
  <si>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</si>
  <si>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</si>
  <si>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</si>
  <si>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</si>
  <si>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</si>
  <si>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</si>
  <si>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</si>
  <si>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</si>
  <si>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</si>
  <si>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</si>
  <si>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</si>
  <si>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</si>
  <si>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</si>
  <si>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</si>
  <si>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</si>
  <si>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</si>
  <si>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</si>
  <si>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</si>
  <si>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</si>
  <si>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</si>
  <si>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</si>
  <si>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</si>
  <si>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</si>
  <si>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</si>
  <si>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</si>
  <si>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</si>
  <si>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</si>
  <si>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</si>
  <si>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</si>
  <si>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</si>
  <si>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</si>
  <si>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</si>
  <si>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</si>
  <si>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</si>
  <si>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</si>
  <si>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</si>
  <si>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</si>
  <si>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</si>
  <si>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</si>
  <si>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</si>
  <si>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</si>
  <si>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</si>
  <si>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</si>
  <si>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</si>
  <si>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</si>
  <si>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</si>
  <si>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</si>
  <si>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</si>
  <si>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</si>
  <si>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</si>
  <si>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</si>
  <si>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</si>
  <si>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</si>
  <si>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</si>
  <si>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</si>
  <si>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</si>
  <si>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</si>
  <si>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</si>
  <si>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</si>
  <si>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</si>
  <si>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</si>
  <si>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</si>
  <si>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</si>
  <si>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</si>
  <si>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</si>
  <si>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</si>
  <si>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</si>
  <si>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</si>
  <si>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</si>
  <si>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</si>
  <si>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</si>
  <si>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</si>
  <si>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</si>
  <si>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</si>
  <si>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</si>
  <si>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</si>
  <si>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</si>
  <si>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</si>
  <si>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</si>
  <si>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</si>
  <si>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</si>
  <si>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</si>
  <si>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</si>
  <si>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</si>
  <si>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</si>
  <si>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</si>
  <si>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</si>
  <si>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</si>
  <si>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</si>
  <si>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</si>
  <si>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</si>
  <si>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</si>
  <si>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</si>
  <si>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</si>
  <si>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</si>
  <si>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</si>
  <si>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</si>
  <si>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</si>
  <si>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</si>
  <si>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</si>
  <si>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</si>
  <si>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</si>
  <si>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</si>
  <si>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</si>
  <si>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</si>
  <si>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</si>
  <si>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</si>
  <si>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</si>
  <si>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</si>
  <si>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</si>
  <si>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</si>
  <si>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</si>
  <si>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</si>
  <si>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</si>
  <si>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</si>
  <si>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</si>
  <si>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</si>
  <si>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</si>
  <si>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</si>
  <si>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</si>
  <si>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</si>
  <si>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</si>
  <si>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</si>
  <si>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</si>
  <si>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</si>
  <si>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</si>
  <si>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</si>
  <si>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</si>
  <si>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</si>
  <si>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</si>
  <si>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</si>
  <si>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</si>
  <si>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</si>
  <si>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</si>
  <si>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</si>
  <si>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</si>
  <si>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</si>
  <si>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</si>
  <si>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</si>
  <si>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</si>
  <si>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</si>
  <si>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</si>
  <si>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</si>
  <si>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</si>
  <si>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</si>
  <si>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</si>
  <si>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</si>
  <si>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</si>
  <si>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</si>
  <si>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</si>
  <si>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</si>
  <si>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</si>
  <si>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</si>
  <si>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</si>
  <si>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</si>
  <si>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</si>
  <si>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</si>
  <si>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</si>
  <si>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</si>
  <si>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</si>
  <si>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</si>
  <si>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</si>
  <si>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</si>
  <si>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</si>
  <si>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</si>
  <si>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</si>
  <si>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</si>
  <si>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</si>
  <si>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</si>
  <si>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</si>
  <si>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</si>
  <si>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</si>
  <si>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</si>
  <si>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</si>
  <si>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</si>
  <si>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</si>
  <si>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</si>
  <si>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</si>
  <si>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</si>
  <si>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</si>
  <si>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</si>
  <si>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</si>
  <si>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</si>
  <si>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</si>
  <si>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</si>
  <si>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</si>
  <si>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</si>
  <si>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</si>
  <si>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</si>
  <si>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</si>
  <si>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</si>
  <si>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</si>
  <si>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</si>
  <si>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</si>
  <si>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</si>
  <si>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</si>
  <si>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</si>
  <si>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</si>
  <si>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</si>
  <si>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</si>
  <si>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</si>
  <si>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</si>
  <si>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</si>
  <si>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</si>
  <si>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</si>
  <si>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</si>
  <si>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</si>
  <si>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</si>
  <si>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</si>
  <si>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</si>
  <si>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</si>
  <si>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</si>
  <si>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</si>
  <si>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</si>
  <si>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</si>
  <si>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</si>
  <si>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</si>
  <si>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</si>
  <si>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</si>
  <si>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</si>
  <si>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</si>
  <si>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</si>
  <si>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</si>
  <si>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</si>
  <si>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</si>
  <si>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</si>
  <si>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</si>
  <si>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</si>
  <si>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</si>
  <si>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</si>
  <si>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</si>
  <si>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</si>
  <si>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</si>
  <si>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</si>
  <si>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</si>
  <si>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</si>
  <si>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</si>
  <si>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</si>
  <si>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</si>
  <si>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</si>
  <si>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</si>
  <si>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</si>
  <si>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</si>
  <si>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</si>
  <si>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</si>
  <si>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</si>
  <si>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</si>
  <si>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</si>
  <si>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</si>
  <si>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</si>
  <si>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</si>
  <si>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</si>
  <si>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</si>
  <si>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</si>
  <si>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</si>
  <si>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</si>
  <si>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</si>
  <si>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</si>
  <si>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</si>
  <si>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</si>
  <si>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</si>
  <si>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</si>
  <si>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</si>
  <si>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</si>
  <si>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</si>
  <si>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</si>
  <si>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</si>
  <si>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</si>
  <si>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</si>
  <si>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</si>
  <si>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</si>
  <si>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</si>
  <si>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</si>
  <si>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</si>
  <si>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</si>
  <si>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</si>
  <si>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</si>
  <si>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</si>
  <si>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</si>
  <si>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</si>
  <si>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</si>
  <si>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</si>
  <si>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</si>
  <si>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</si>
  <si>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</si>
  <si>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</si>
  <si>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</si>
  <si>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</si>
  <si>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</si>
  <si>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</si>
  <si>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</si>
  <si>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</si>
  <si>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</si>
  <si>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</si>
  <si>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</si>
  <si>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</si>
  <si>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</si>
  <si>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</si>
  <si>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</si>
  <si>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</si>
  <si>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</si>
  <si>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</si>
  <si>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</si>
  <si>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</si>
  <si>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</si>
  <si>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</si>
  <si>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</si>
  <si>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</si>
  <si>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</si>
  <si>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</si>
  <si>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</si>
  <si>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</si>
  <si>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</si>
  <si>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</si>
  <si>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</si>
  <si>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</si>
  <si>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</si>
  <si>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</si>
  <si>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</si>
  <si>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</si>
  <si>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</si>
  <si>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</si>
  <si>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</si>
  <si>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</si>
  <si>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</si>
  <si>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</si>
  <si>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</si>
  <si>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</si>
  <si>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</si>
  <si>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</si>
  <si>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</si>
  <si>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</si>
  <si>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</si>
  <si>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</si>
  <si>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</si>
  <si>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</si>
  <si>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</si>
  <si>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</si>
  <si>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</si>
  <si>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</si>
  <si>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</si>
  <si>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</si>
  <si>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</si>
  <si>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</si>
  <si>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</si>
  <si>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</si>
  <si>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</si>
  <si>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</si>
  <si>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</si>
  <si>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</si>
  <si>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</si>
  <si>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</si>
  <si>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</si>
  <si>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</si>
  <si>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</si>
  <si>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</si>
  <si>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</si>
  <si>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</si>
  <si>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</si>
  <si>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</si>
  <si>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</si>
  <si>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</si>
  <si>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</si>
  <si>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</si>
  <si>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</si>
  <si>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</si>
  <si>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</si>
  <si>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</si>
  <si>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</si>
  <si>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</si>
  <si>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</si>
  <si>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</si>
  <si>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</si>
  <si>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</si>
  <si>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</si>
  <si>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</si>
  <si>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</si>
  <si>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</si>
  <si>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</si>
  <si>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</si>
  <si>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</si>
  <si>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</si>
  <si>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</si>
  <si>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</si>
  <si>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</si>
  <si>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</si>
  <si>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</si>
  <si>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</si>
  <si>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</si>
  <si>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</si>
  <si>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</si>
  <si>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</si>
  <si>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</si>
  <si>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</si>
  <si>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</si>
  <si>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</si>
  <si>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</si>
  <si>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</si>
  <si>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</si>
  <si>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</si>
  <si>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</si>
  <si>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</si>
  <si>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</si>
  <si>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</si>
  <si>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</si>
  <si>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</si>
  <si>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</si>
  <si>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</si>
  <si>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</si>
  <si>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</si>
  <si>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</si>
  <si>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</si>
  <si>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</si>
  <si>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</si>
  <si>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</si>
  <si>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</si>
  <si>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</si>
  <si>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</si>
  <si>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</si>
  <si>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</si>
  <si>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</si>
  <si>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</si>
  <si>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</si>
  <si>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</si>
  <si>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</si>
  <si>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</si>
  <si>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</si>
  <si>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</si>
  <si>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</si>
  <si>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</si>
  <si>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</si>
  <si>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</si>
  <si>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</si>
  <si>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</si>
  <si>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</si>
  <si>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</si>
  <si>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</si>
  <si>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</si>
  <si>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</si>
  <si>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</si>
  <si>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</si>
  <si>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</si>
  <si>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</si>
  <si>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</si>
  <si>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</si>
  <si>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</si>
  <si>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</si>
  <si>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</si>
  <si>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</si>
  <si>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</si>
  <si>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</si>
  <si>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</si>
  <si>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</si>
  <si>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</si>
  <si>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</si>
  <si>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</si>
  <si>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</si>
  <si>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</si>
  <si>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</si>
  <si>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</si>
  <si>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</si>
  <si>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</si>
  <si>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</si>
  <si>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</si>
  <si>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</si>
  <si>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</si>
  <si>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</si>
  <si>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</si>
  <si>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</si>
  <si>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</si>
  <si>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</si>
  <si>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</si>
  <si>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</si>
  <si>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</si>
  <si>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</si>
  <si>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</si>
  <si>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</si>
  <si>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</si>
  <si>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</si>
  <si>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</si>
  <si>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</si>
  <si>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</si>
  <si>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</si>
  <si>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</si>
  <si>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</si>
  <si>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</si>
  <si>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</si>
  <si>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</si>
  <si>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</si>
  <si>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</si>
  <si>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</si>
  <si>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</si>
  <si>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</si>
  <si>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</si>
  <si>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</si>
  <si>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</si>
  <si>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</si>
  <si>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</si>
  <si>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</si>
  <si>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</si>
  <si>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</si>
  <si>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</si>
  <si>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</si>
  <si>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</si>
  <si>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</si>
  <si>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</si>
  <si>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</si>
  <si>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</si>
  <si>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</si>
  <si>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</si>
  <si>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</si>
  <si>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</si>
  <si>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</si>
  <si>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</si>
  <si>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</si>
  <si>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</si>
  <si>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</si>
  <si>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</si>
  <si>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</si>
  <si>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</si>
  <si>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</si>
  <si>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</si>
  <si>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</si>
  <si>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</si>
  <si>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</si>
  <si>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</si>
  <si>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</si>
  <si>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</si>
  <si>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</si>
  <si>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</si>
  <si>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</si>
  <si>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</si>
  <si>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</si>
  <si>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</si>
  <si>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</si>
  <si>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</si>
  <si>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</si>
  <si>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</si>
  <si>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</si>
  <si>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</si>
  <si>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</si>
  <si>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</si>
  <si>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</si>
  <si>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</si>
  <si>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</si>
  <si>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</si>
  <si>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</si>
  <si>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</si>
  <si>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</si>
  <si>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</si>
  <si>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</si>
  <si>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</si>
  <si>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</si>
  <si>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</si>
  <si>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</si>
  <si>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</si>
  <si>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</si>
  <si>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</si>
  <si>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</si>
  <si>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</si>
  <si>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</si>
  <si>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</si>
  <si>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</si>
  <si>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</si>
  <si>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</si>
  <si>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</si>
  <si>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</si>
  <si>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</si>
  <si>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</si>
  <si>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</si>
  <si>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</si>
  <si>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</si>
  <si>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</si>
  <si>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</si>
  <si>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</si>
  <si>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</si>
  <si>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</si>
  <si>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</si>
  <si>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</si>
  <si>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</si>
  <si>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</si>
  <si>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</si>
  <si>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</si>
  <si>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</si>
  <si>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</si>
  <si>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</si>
  <si>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</si>
  <si>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</si>
  <si>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</si>
  <si>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</si>
  <si>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</si>
  <si>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</si>
  <si>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</si>
  <si>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</si>
  <si>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</si>
  <si>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</si>
  <si>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</si>
  <si>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</si>
  <si>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</si>
  <si>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</si>
  <si>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</si>
  <si>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</si>
  <si>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</si>
  <si>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</si>
  <si>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</si>
  <si>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</si>
  <si>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</si>
  <si>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</si>
  <si>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</si>
  <si>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</si>
  <si>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</si>
  <si>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</si>
  <si>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</si>
  <si>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</si>
  <si>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</si>
  <si>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</si>
  <si>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</si>
  <si>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</si>
  <si>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</si>
  <si>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</si>
  <si>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</si>
  <si>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</si>
  <si>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</si>
  <si>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</si>
  <si>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</si>
  <si>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</si>
  <si>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</si>
  <si>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</si>
  <si>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</si>
  <si>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</si>
  <si>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</si>
  <si>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</si>
  <si>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</si>
  <si>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</si>
  <si>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</si>
  <si>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</si>
  <si>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</si>
  <si>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</si>
  <si>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</si>
  <si>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</si>
  <si>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</si>
  <si>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</si>
  <si>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</si>
  <si>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</si>
  <si>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</si>
  <si>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</si>
  <si>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</si>
  <si>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</si>
  <si>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</si>
  <si>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</si>
  <si>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</si>
  <si>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</si>
  <si>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</si>
  <si>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</si>
  <si>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</si>
  <si>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</si>
  <si>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</si>
  <si>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</si>
  <si>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</si>
  <si>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</si>
  <si>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</si>
  <si>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</si>
  <si>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</si>
  <si>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</si>
  <si>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</si>
  <si>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</si>
  <si>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</si>
  <si>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</si>
  <si>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</si>
  <si>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</si>
  <si>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</si>
  <si>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</si>
  <si>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</si>
  <si>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</si>
  <si>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</si>
  <si>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</si>
  <si>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</si>
  <si>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</si>
  <si>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</si>
  <si>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</si>
  <si>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</si>
  <si>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</si>
  <si>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</si>
  <si>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</si>
  <si>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</si>
  <si>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</si>
  <si>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</si>
  <si>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</si>
  <si>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</si>
  <si>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</si>
  <si>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</si>
  <si>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</si>
  <si>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</si>
  <si>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</si>
  <si>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</si>
  <si>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</si>
  <si>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</si>
  <si>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</si>
  <si>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</si>
  <si>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</si>
  <si>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</si>
  <si>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</si>
  <si>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</si>
  <si>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</si>
  <si>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</si>
  <si>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</si>
  <si>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</si>
  <si>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</si>
  <si>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</si>
  <si>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</si>
  <si>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</si>
  <si>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</si>
  <si>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</si>
  <si>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</si>
  <si>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</si>
  <si>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</si>
  <si>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</si>
  <si>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</si>
  <si>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</si>
  <si>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</si>
  <si>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</si>
  <si>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</si>
  <si>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</si>
  <si>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</si>
  <si>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</si>
  <si>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</si>
  <si>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</si>
  <si>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</si>
  <si>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</si>
  <si>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</si>
  <si>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</si>
  <si>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</si>
  <si>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</si>
  <si>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</si>
  <si>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</si>
  <si>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</si>
  <si>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</si>
  <si>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</si>
  <si>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</si>
  <si>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</si>
  <si>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</si>
  <si>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</si>
  <si>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</si>
  <si>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</si>
  <si>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</si>
  <si>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</si>
  <si>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</si>
  <si>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</si>
  <si>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</si>
  <si>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</si>
  <si>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</si>
  <si>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</si>
  <si>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</si>
  <si>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</si>
  <si>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</si>
  <si>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</si>
  <si>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</si>
  <si>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</si>
  <si>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</si>
  <si>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</si>
  <si>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</si>
  <si>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</si>
  <si>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</si>
  <si>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</si>
  <si>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</si>
  <si>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</si>
  <si>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</si>
  <si>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</si>
  <si>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</si>
  <si>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</si>
  <si>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</si>
  <si>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</si>
  <si>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</si>
  <si>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</si>
  <si>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</si>
  <si>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</si>
  <si>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</si>
  <si>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</si>
  <si>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</si>
  <si>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</si>
  <si>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</si>
  <si>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</si>
  <si>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</si>
  <si>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</si>
  <si>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</si>
  <si>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</si>
  <si>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</si>
  <si>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</si>
  <si>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</si>
  <si>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</si>
  <si>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</si>
  <si>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</si>
  <si>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</si>
  <si>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</si>
  <si>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</si>
  <si>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</si>
  <si>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</si>
  <si>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</si>
  <si>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</si>
  <si>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</si>
  <si>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</si>
  <si>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</si>
  <si>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</si>
  <si>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</si>
  <si>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</si>
  <si>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</si>
  <si>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</si>
  <si>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</si>
  <si>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</si>
  <si>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</si>
  <si>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</si>
  <si>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</si>
  <si>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</si>
  <si>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</si>
  <si>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</si>
  <si>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</si>
  <si>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</si>
  <si>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</si>
  <si>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</si>
  <si>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</si>
  <si>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</si>
  <si>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</si>
  <si>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</si>
  <si>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</si>
  <si>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</si>
  <si>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</si>
  <si>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</si>
  <si>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</si>
  <si>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</si>
  <si>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</si>
  <si>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</si>
  <si>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</si>
  <si>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</si>
  <si>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</si>
  <si>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</si>
  <si>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</si>
  <si>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</si>
  <si>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</si>
  <si>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</si>
  <si>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</si>
  <si>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</si>
  <si>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</si>
  <si>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</si>
  <si>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</si>
  <si>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</si>
  <si>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</si>
  <si>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</si>
  <si>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</si>
  <si>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</si>
  <si>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</si>
  <si>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</si>
  <si>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</si>
  <si>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</si>
  <si>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</si>
  <si>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</si>
  <si>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</si>
  <si>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</si>
  <si>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</si>
  <si>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</si>
  <si>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</si>
  <si>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</si>
  <si>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</si>
  <si>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</si>
  <si>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</si>
  <si>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</si>
  <si>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</si>
  <si>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</si>
  <si>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</si>
  <si>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</si>
  <si>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</si>
  <si>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</si>
  <si>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</si>
  <si>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</si>
  <si>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</si>
  <si>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</si>
  <si>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</si>
  <si>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</si>
  <si>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</si>
  <si>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</si>
  <si>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</si>
  <si>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</si>
  <si>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</si>
  <si>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</si>
  <si>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</si>
  <si>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</si>
  <si>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</si>
  <si>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</si>
  <si>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</si>
  <si>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</si>
  <si>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</si>
  <si>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</si>
  <si>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</si>
  <si>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</si>
  <si>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</si>
  <si>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</si>
  <si>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</si>
  <si>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</si>
  <si>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</si>
  <si>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</si>
  <si>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</si>
  <si>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</si>
  <si>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</si>
  <si>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</si>
  <si>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</si>
  <si>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</si>
  <si>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</si>
  <si>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</si>
  <si>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</si>
  <si>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</si>
  <si>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</si>
  <si>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</si>
  <si>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</si>
  <si>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</si>
  <si>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</si>
  <si>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</si>
  <si>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</si>
  <si>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</si>
  <si>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</si>
  <si>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</si>
  <si>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</si>
  <si>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</si>
  <si>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</si>
  <si>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</si>
  <si>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</si>
  <si>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</si>
  <si>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</si>
  <si>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</si>
  <si>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</si>
  <si>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</si>
  <si>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</si>
  <si>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</si>
  <si>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</si>
  <si>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</si>
  <si>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</si>
  <si>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</si>
  <si>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</si>
  <si>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</si>
  <si>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</si>
  <si>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</si>
  <si>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</si>
  <si>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</si>
  <si>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</si>
  <si>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</si>
  <si>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</si>
  <si>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</si>
  <si>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</si>
  <si>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</si>
  <si>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</si>
  <si>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</si>
  <si>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</si>
  <si>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</si>
  <si>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</si>
  <si>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</si>
  <si>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</si>
  <si>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</si>
  <si>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</si>
  <si>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</si>
  <si>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</si>
  <si>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</si>
  <si>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</si>
  <si>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</si>
  <si>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</si>
  <si>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</si>
  <si>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</si>
  <si>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</si>
  <si>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</si>
  <si>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</si>
  <si>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</si>
  <si>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</si>
  <si>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</si>
  <si>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</si>
  <si>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</si>
  <si>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</si>
  <si>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</si>
  <si>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</si>
  <si>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</si>
  <si>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</si>
  <si>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</si>
  <si>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</si>
  <si>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</si>
  <si>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</si>
  <si>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</si>
  <si>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</si>
  <si>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</si>
  <si>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</si>
  <si>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</si>
  <si>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</si>
  <si>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</si>
  <si>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</si>
  <si>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</si>
  <si>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</si>
  <si>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</si>
  <si>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</si>
  <si>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</si>
  <si>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</si>
  <si>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</si>
  <si>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</si>
  <si>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</si>
  <si>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</si>
  <si>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</si>
  <si>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</si>
  <si>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</si>
  <si>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</si>
  <si>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</si>
  <si>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</si>
  <si>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</si>
  <si>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</si>
  <si>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</si>
  <si>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</si>
  <si>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</si>
  <si>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</si>
  <si>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</si>
  <si>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</si>
  <si>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</si>
  <si>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</si>
  <si>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</si>
  <si>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</si>
  <si>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</si>
  <si>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</si>
  <si>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</si>
  <si>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</si>
  <si>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</si>
  <si>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</si>
  <si>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</si>
  <si>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</si>
  <si>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</si>
  <si>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</si>
  <si>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</si>
  <si>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</si>
  <si>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</si>
  <si>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</si>
  <si>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</si>
  <si>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</si>
  <si>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</si>
  <si>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</si>
  <si>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</si>
  <si>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</si>
  <si>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</si>
  <si>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</si>
  <si>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</si>
  <si>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</si>
  <si>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</si>
  <si>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</si>
  <si>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</si>
  <si>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</si>
  <si>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</si>
  <si>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</si>
  <si>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</si>
  <si>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</si>
  <si>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</si>
  <si>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</si>
  <si>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</si>
  <si>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</si>
  <si>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</si>
  <si>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</si>
  <si>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</si>
  <si>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</si>
  <si>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</si>
  <si>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</si>
  <si>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</si>
  <si>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</si>
  <si>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</si>
  <si>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</si>
  <si>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</si>
  <si>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</si>
  <si>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</si>
  <si>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</si>
  <si>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</si>
  <si>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</si>
  <si>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</si>
  <si>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</si>
  <si>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</si>
  <si>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</si>
  <si>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</si>
  <si>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</si>
  <si>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</si>
  <si>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</si>
  <si>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</si>
  <si>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</si>
  <si>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</si>
  <si>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</si>
  <si>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</si>
  <si>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</si>
  <si>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</si>
  <si>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</si>
  <si>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</si>
  <si>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</si>
  <si>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</si>
  <si>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</si>
  <si>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</si>
  <si>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</si>
  <si>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</si>
  <si>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</si>
  <si>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</si>
  <si>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</si>
  <si>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</si>
  <si>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</si>
  <si>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</si>
  <si>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</si>
  <si>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</si>
  <si>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</si>
  <si>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</si>
  <si>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</si>
  <si>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</si>
  <si>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</si>
  <si>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</si>
  <si>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</si>
  <si>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</si>
  <si>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</si>
  <si>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</si>
  <si>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</si>
  <si>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</si>
  <si>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</si>
  <si>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</si>
  <si>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</si>
  <si>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</si>
  <si>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</si>
  <si>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</si>
  <si>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</si>
  <si>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</si>
  <si>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</si>
  <si>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</si>
  <si>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</si>
  <si>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</si>
  <si>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</si>
  <si>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</si>
  <si>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</si>
  <si>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</si>
  <si>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</si>
  <si>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</si>
  <si>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</si>
  <si>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</si>
  <si>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</si>
  <si>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</si>
  <si>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</si>
  <si>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</si>
  <si>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</si>
  <si>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</si>
  <si>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</si>
  <si>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</si>
  <si>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</si>
  <si>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</si>
  <si>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</si>
  <si>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</si>
  <si>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</si>
  <si>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</si>
  <si>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</si>
  <si>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</si>
  <si>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</si>
  <si>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</si>
  <si>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</si>
  <si>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</si>
  <si>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</si>
  <si>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</si>
  <si>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</si>
  <si>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</si>
  <si>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</si>
  <si>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</si>
  <si>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</si>
  <si>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</si>
  <si>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</si>
  <si>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</si>
  <si>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</si>
  <si>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</si>
  <si>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</si>
  <si>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</si>
  <si>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</si>
  <si>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</si>
  <si>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</si>
  <si>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</si>
  <si>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</si>
  <si>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</si>
  <si>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</si>
  <si>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</si>
  <si>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</si>
  <si>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</si>
  <si>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</si>
  <si>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</si>
  <si>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</si>
  <si>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</si>
  <si>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</si>
  <si>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</si>
  <si>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</si>
  <si>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</si>
  <si>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</si>
  <si>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</si>
  <si>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</si>
  <si>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</si>
  <si>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</si>
  <si>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</si>
  <si>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</si>
  <si>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</si>
  <si>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</si>
  <si>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</si>
  <si>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</si>
  <si>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</si>
  <si>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</si>
  <si>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</si>
  <si>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</si>
  <si>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</si>
  <si>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</si>
  <si>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</si>
  <si>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</si>
  <si>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</si>
  <si>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</si>
  <si>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</si>
  <si>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</si>
  <si>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</si>
  <si>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</si>
  <si>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</si>
  <si>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</si>
  <si>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</si>
  <si>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</si>
  <si>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</si>
  <si>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</si>
  <si>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</si>
  <si>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</si>
  <si>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</si>
  <si>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</si>
  <si>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</si>
  <si>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</si>
  <si>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</si>
  <si>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</si>
  <si>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</si>
  <si>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</si>
  <si>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</si>
  <si>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</si>
  <si>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</si>
  <si>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</si>
  <si>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</si>
  <si>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</si>
  <si>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</si>
  <si>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</si>
  <si>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</si>
  <si>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</si>
  <si>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</si>
  <si>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</si>
  <si>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</si>
  <si>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</si>
  <si>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</si>
  <si>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</si>
  <si>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</si>
  <si>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</si>
  <si>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</si>
  <si>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</si>
  <si>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</si>
  <si>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</si>
  <si>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</si>
  <si>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</si>
  <si>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</si>
  <si>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</si>
  <si>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</si>
  <si>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</si>
  <si>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</si>
  <si>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</si>
  <si>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</si>
  <si>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</si>
  <si>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</si>
  <si>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</si>
  <si>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</si>
  <si>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</si>
  <si>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</si>
  <si>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</si>
  <si>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</si>
  <si>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</si>
  <si>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</si>
  <si>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</si>
  <si>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</si>
  <si>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</si>
  <si>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</si>
  <si>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</si>
  <si>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</si>
  <si>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</si>
  <si>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</si>
  <si>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</si>
  <si>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</si>
  <si>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</si>
  <si>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</si>
  <si>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</si>
  <si>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</si>
  <si>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</si>
  <si>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</si>
  <si>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</si>
  <si>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</si>
  <si>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</si>
  <si>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</si>
  <si>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</si>
  <si>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</si>
  <si>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</si>
  <si>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</si>
  <si>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</si>
  <si>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</si>
  <si>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</si>
  <si>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</si>
  <si>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</si>
  <si>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</si>
  <si>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</si>
  <si>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</si>
  <si>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</si>
  <si>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</si>
  <si>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</si>
  <si>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</si>
  <si>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</si>
  <si>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</si>
  <si>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</si>
  <si>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</si>
  <si>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</si>
  <si>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</si>
  <si>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</si>
  <si>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</si>
  <si>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</si>
  <si>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</si>
  <si>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</si>
  <si>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</si>
  <si>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</si>
  <si>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</si>
  <si>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</si>
  <si>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</si>
  <si>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</si>
  <si>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</si>
  <si>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</si>
  <si>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</si>
  <si>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</si>
  <si>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</si>
  <si>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</si>
  <si>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</si>
  <si>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</si>
  <si>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</si>
  <si>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</si>
  <si>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</si>
  <si>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</si>
  <si>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</si>
  <si>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</si>
  <si>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</si>
  <si>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</si>
  <si>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</si>
  <si>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</si>
  <si>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</si>
  <si>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</si>
  <si>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</si>
  <si>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</si>
  <si>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</si>
  <si>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</si>
  <si>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</si>
  <si>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</si>
  <si>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</si>
  <si>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</si>
  <si>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</si>
  <si>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</si>
  <si>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</si>
  <si>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</si>
  <si>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</si>
  <si>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</si>
  <si>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</si>
  <si>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</si>
  <si>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</si>
  <si>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</si>
  <si>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</si>
  <si>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</si>
  <si>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</si>
  <si>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</si>
  <si>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</si>
  <si>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</si>
  <si>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</si>
  <si>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</si>
  <si>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</si>
  <si>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</si>
  <si>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</si>
  <si>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</si>
  <si>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</si>
  <si>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</si>
  <si>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</si>
  <si>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</si>
  <si>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</si>
  <si>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</si>
  <si>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</si>
  <si>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</si>
  <si>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</si>
  <si>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</si>
  <si>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</si>
  <si>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</si>
  <si>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</si>
  <si>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</si>
  <si>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</si>
  <si>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</si>
  <si>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</si>
  <si>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</si>
  <si>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</si>
  <si>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</si>
  <si>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</si>
  <si>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</si>
  <si>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</si>
  <si>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</si>
  <si>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</si>
  <si>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</si>
  <si>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</si>
  <si>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</si>
  <si>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</si>
  <si>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</si>
  <si>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</si>
  <si>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</si>
  <si>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</si>
  <si>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</si>
  <si>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</si>
  <si>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</si>
  <si>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</si>
  <si>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</si>
  <si>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</si>
  <si>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</si>
  <si>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</si>
  <si>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</si>
  <si>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</si>
  <si>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</si>
  <si>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</si>
  <si>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</si>
  <si>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</si>
  <si>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</si>
  <si>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</si>
  <si>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</si>
  <si>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</si>
  <si>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</si>
  <si>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</si>
  <si>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</si>
  <si>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</si>
  <si>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</si>
  <si>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</si>
  <si>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</si>
  <si>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</si>
  <si>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</si>
  <si>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</si>
  <si>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</si>
  <si>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</si>
  <si>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</si>
  <si>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</si>
  <si>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</si>
  <si>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</si>
  <si>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</si>
  <si>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</si>
  <si>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</si>
  <si>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</si>
  <si>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</si>
  <si>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</si>
  <si>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</si>
  <si>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</si>
  <si>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</si>
  <si>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</si>
  <si>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</si>
  <si>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</si>
  <si>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</si>
  <si>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</si>
  <si>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</si>
  <si>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</si>
  <si>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</si>
  <si>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</si>
  <si>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</si>
  <si>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</si>
  <si>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</si>
  <si>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</si>
  <si>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</si>
  <si>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</si>
  <si>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</si>
  <si>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</si>
  <si>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</si>
  <si>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</si>
  <si>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</si>
  <si>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</si>
  <si>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</si>
  <si>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</si>
  <si>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</si>
  <si>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</si>
  <si>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</si>
  <si>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</si>
  <si>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</si>
  <si>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</si>
  <si>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</si>
  <si>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</si>
  <si>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</si>
  <si>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</si>
  <si>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</si>
  <si>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</si>
  <si>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</si>
  <si>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</si>
  <si>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</si>
  <si>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</si>
  <si>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</si>
  <si>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</si>
  <si>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</si>
  <si>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</si>
  <si>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</si>
  <si>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</si>
  <si>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</si>
  <si>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</si>
  <si>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</si>
  <si>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</si>
  <si>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</si>
  <si>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</si>
  <si>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</si>
  <si>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</si>
  <si>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</si>
  <si>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</si>
  <si>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</si>
  <si>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</si>
  <si>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</si>
  <si>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</si>
  <si>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</si>
  <si>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</si>
  <si>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</si>
  <si>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</si>
  <si>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</si>
  <si>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</si>
  <si>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</si>
  <si>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</si>
  <si>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</si>
  <si>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</si>
  <si>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</si>
  <si>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</si>
  <si>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</si>
  <si>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</si>
  <si>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</si>
  <si>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</si>
  <si>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</si>
  <si>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</si>
  <si>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</si>
  <si>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</si>
  <si>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</si>
  <si>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</si>
  <si>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</si>
  <si>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</si>
  <si>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</si>
  <si>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</si>
  <si>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</si>
  <si>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</si>
  <si>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</si>
  <si>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</si>
  <si>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</si>
  <si>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</si>
  <si>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</si>
  <si>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</si>
  <si>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</si>
  <si>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</si>
  <si>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</si>
  <si>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</si>
  <si>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</si>
  <si>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</si>
  <si>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</si>
  <si>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</si>
  <si>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</si>
  <si>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</si>
  <si>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</si>
  <si>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</si>
  <si>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</si>
  <si>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</si>
  <si>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</si>
  <si>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</si>
  <si>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</si>
  <si>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</si>
  <si>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</si>
  <si>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</si>
  <si>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</si>
  <si>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</si>
  <si>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</si>
  <si>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</si>
  <si>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</si>
  <si>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</si>
  <si>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</si>
  <si>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</si>
  <si>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</si>
  <si>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</si>
  <si>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</si>
  <si>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</si>
  <si>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</si>
  <si>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</si>
  <si>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</si>
  <si>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</si>
  <si>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</si>
  <si>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</si>
  <si>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</si>
  <si>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</si>
  <si>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</si>
  <si>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</si>
  <si>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</si>
  <si>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</si>
  <si>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</si>
  <si>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</si>
  <si>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</si>
  <si>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</si>
  <si>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</si>
  <si>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</si>
  <si>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</si>
  <si>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</si>
  <si>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</si>
  <si>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</si>
  <si>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</si>
  <si>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</si>
  <si>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</si>
  <si>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</si>
  <si>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</si>
  <si>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</si>
  <si>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</si>
  <si>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</si>
  <si>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</si>
  <si>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</si>
  <si>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</si>
  <si>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</si>
  <si>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</si>
  <si>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</si>
  <si>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</si>
  <si>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</si>
  <si>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</si>
  <si>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</si>
  <si>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</si>
  <si>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</si>
  <si>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</si>
  <si>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</si>
  <si>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</si>
  <si>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</si>
  <si>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</si>
  <si>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</si>
  <si>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</si>
  <si>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</si>
  <si>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</si>
  <si>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</si>
  <si>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</si>
  <si>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</si>
  <si>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</si>
  <si>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</si>
  <si>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</si>
  <si>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</si>
  <si>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</si>
  <si>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</si>
  <si>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</si>
  <si>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</si>
  <si>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</si>
  <si>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</si>
  <si>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</si>
  <si>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</si>
  <si>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</si>
  <si>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</si>
  <si>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</si>
  <si>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</si>
  <si>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</si>
  <si>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</si>
  <si>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</si>
  <si>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</si>
  <si>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</si>
  <si>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</si>
  <si>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</si>
  <si>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</si>
  <si>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</si>
  <si>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</si>
  <si>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</si>
  <si>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</si>
  <si>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</si>
  <si>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</si>
  <si>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</si>
  <si>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</si>
  <si>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</si>
  <si>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</si>
  <si>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</si>
  <si>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</si>
  <si>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</si>
  <si>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</si>
  <si>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</si>
  <si>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</si>
  <si>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</si>
  <si>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</si>
  <si>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</si>
  <si>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</si>
  <si>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</si>
  <si>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</si>
  <si>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</si>
  <si>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</si>
  <si>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</si>
  <si>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</si>
  <si>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</si>
  <si>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</si>
  <si>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</si>
  <si>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</si>
  <si>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</si>
  <si>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</si>
  <si>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</si>
  <si>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</si>
  <si>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</si>
  <si>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</si>
  <si>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</si>
  <si>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</si>
  <si>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</si>
  <si>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</si>
  <si>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</si>
  <si>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</si>
  <si>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</si>
  <si>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</si>
  <si>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</si>
  <si>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</si>
  <si>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</si>
  <si>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</si>
  <si>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</si>
  <si>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</si>
  <si>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</si>
  <si>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</si>
  <si>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</si>
  <si>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</si>
  <si>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</si>
  <si>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</si>
  <si>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</si>
  <si>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</si>
  <si>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</si>
  <si>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</si>
  <si>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</si>
  <si>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</si>
  <si>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</si>
  <si>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</si>
  <si>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</si>
  <si>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</si>
  <si>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</si>
  <si>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</si>
  <si>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</si>
  <si>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</si>
  <si>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</si>
  <si>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</si>
  <si>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</si>
  <si>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</si>
  <si>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</si>
  <si>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</si>
  <si>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</si>
  <si>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</si>
  <si>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</si>
  <si>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</si>
  <si>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</si>
  <si>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</si>
  <si>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</si>
  <si>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</si>
  <si>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</si>
  <si>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</si>
  <si>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</si>
  <si>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</si>
  <si>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</si>
  <si>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</si>
  <si>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</si>
  <si>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</si>
  <si>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</si>
  <si>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</si>
  <si>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</si>
  <si>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</si>
  <si>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</si>
  <si>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</si>
  <si>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</si>
  <si>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</si>
  <si>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</si>
  <si>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</si>
  <si>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</si>
  <si>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</si>
  <si>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</si>
  <si>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</si>
  <si>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</si>
  <si>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</si>
  <si>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</si>
  <si>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</si>
  <si>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</si>
  <si>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</si>
  <si>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</si>
  <si>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</si>
  <si>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</si>
  <si>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</si>
  <si>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</si>
  <si>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</si>
  <si>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</si>
  <si>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</si>
  <si>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</si>
  <si>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</si>
  <si>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</si>
  <si>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</si>
  <si>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</si>
  <si>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</si>
  <si>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</si>
  <si>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</si>
  <si>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</si>
  <si>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</si>
  <si>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</si>
  <si>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</si>
  <si>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</si>
  <si>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</si>
  <si>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</si>
  <si>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</si>
  <si>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</si>
  <si>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</si>
  <si>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</si>
  <si>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</si>
  <si>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</si>
  <si>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</si>
  <si>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</si>
  <si>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</si>
  <si>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</si>
  <si>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</si>
  <si>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</si>
  <si>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</si>
  <si>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</si>
  <si>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</si>
  <si>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</si>
  <si>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</si>
  <si>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</si>
  <si>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</si>
  <si>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</si>
  <si>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</si>
  <si>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</si>
  <si>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</si>
  <si>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</si>
  <si>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</si>
  <si>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</si>
  <si>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</si>
  <si>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</si>
  <si>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</si>
  <si>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</si>
  <si>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</si>
  <si>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</si>
  <si>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</si>
  <si>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</si>
  <si>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</si>
  <si>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</si>
  <si>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</si>
  <si>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</si>
  <si>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</si>
  <si>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</si>
  <si>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</si>
  <si>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</si>
  <si>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</si>
  <si>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</si>
  <si>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</si>
  <si>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</si>
  <si>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</si>
  <si>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</si>
  <si>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</si>
  <si>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</si>
  <si>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</si>
  <si>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</si>
  <si>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</si>
  <si>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</si>
  <si>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</si>
  <si>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</si>
  <si>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</si>
  <si>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</si>
  <si>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</si>
  <si>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</si>
  <si>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</si>
  <si>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</si>
  <si>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</si>
  <si>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</si>
  <si>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</si>
  <si>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</si>
  <si>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</si>
  <si>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</si>
  <si>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</si>
  <si>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</si>
  <si>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</si>
  <si>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</si>
  <si>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</si>
  <si>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</si>
  <si>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</si>
  <si>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</si>
  <si>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</si>
  <si>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</si>
  <si>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</si>
  <si>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</si>
  <si>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</si>
  <si>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</si>
  <si>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</si>
  <si>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</si>
  <si>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</si>
  <si>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</si>
  <si>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</si>
  <si>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</si>
  <si>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</si>
  <si>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</si>
  <si>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</si>
  <si>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</si>
  <si>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</si>
  <si>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</si>
  <si>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</si>
  <si>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</si>
  <si>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</si>
  <si>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</si>
  <si>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</si>
  <si>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</si>
  <si>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</si>
  <si>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</si>
  <si>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</si>
  <si>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</si>
  <si>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</si>
  <si>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</si>
  <si>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</si>
  <si>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</si>
  <si>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</si>
  <si>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</si>
  <si>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</si>
  <si>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</si>
  <si>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</si>
  <si>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</si>
  <si>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</si>
  <si>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</si>
  <si>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</si>
  <si>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</si>
  <si>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</si>
  <si>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</si>
  <si>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</si>
  <si>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</si>
  <si>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</si>
  <si>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</si>
  <si>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</si>
  <si>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</si>
  <si>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</si>
  <si>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</si>
  <si>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</si>
  <si>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</si>
  <si>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</si>
  <si>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</si>
  <si>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</si>
  <si>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</si>
  <si>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</si>
  <si>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</si>
  <si>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</si>
  <si>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</si>
  <si>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</si>
  <si>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</si>
  <si>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</si>
  <si>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</si>
  <si>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</si>
  <si>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</si>
  <si>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</si>
  <si>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</si>
  <si>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</si>
  <si>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</si>
  <si>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</si>
  <si>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</si>
  <si>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</si>
  <si>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</si>
  <si>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</si>
  <si>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</si>
  <si>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</si>
  <si>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</si>
  <si>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</si>
  <si>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</si>
  <si>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</si>
  <si>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</si>
  <si>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</si>
  <si>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</si>
  <si>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</si>
  <si>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</si>
  <si>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</si>
  <si>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</si>
  <si>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</si>
  <si>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</si>
  <si>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</si>
  <si>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</si>
  <si>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</si>
  <si>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</si>
  <si>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</si>
  <si>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</si>
  <si>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</si>
  <si>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</si>
  <si>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</si>
  <si>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</si>
  <si>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</si>
  <si>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</si>
  <si>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</si>
  <si>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</si>
  <si>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</si>
  <si>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</si>
  <si>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</si>
  <si>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</si>
  <si>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</si>
  <si>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</si>
  <si>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</si>
  <si>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</si>
  <si>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</si>
  <si>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</si>
  <si>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</si>
  <si>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</si>
  <si>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</si>
  <si>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</si>
  <si>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</si>
  <si>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</si>
  <si>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</si>
  <si>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</si>
  <si>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</si>
  <si>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</si>
  <si>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</si>
  <si>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</si>
  <si>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</si>
  <si>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</si>
  <si>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</si>
  <si>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</si>
  <si>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</si>
  <si>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</si>
  <si>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</si>
  <si>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</si>
  <si>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</si>
  <si>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</si>
  <si>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</si>
  <si>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</si>
  <si>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</si>
  <si>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</si>
  <si>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</si>
  <si>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</si>
  <si>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</si>
  <si>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</si>
  <si>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</si>
  <si>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</si>
  <si>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</si>
  <si>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</si>
  <si>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</si>
  <si>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</si>
  <si>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</si>
  <si>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</si>
  <si>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</si>
  <si>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</si>
  <si>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</si>
  <si>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</si>
  <si>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</si>
  <si>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</si>
  <si>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</si>
  <si>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</si>
  <si>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</si>
  <si>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</si>
  <si>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</si>
  <si>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</si>
  <si>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</si>
  <si>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</si>
  <si>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</si>
  <si>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</si>
  <si>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</si>
  <si>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</si>
  <si>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</si>
  <si>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</si>
  <si>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</si>
  <si>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</si>
  <si>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</si>
  <si>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</si>
  <si>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</si>
  <si>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</si>
  <si>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</si>
  <si>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</si>
  <si>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</si>
  <si>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</si>
  <si>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</si>
  <si>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</si>
  <si>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</si>
  <si>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</si>
  <si>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</si>
  <si>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</si>
  <si>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</si>
  <si>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</si>
  <si>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</si>
  <si>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</si>
  <si>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</si>
  <si>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</si>
  <si>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</si>
  <si>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</si>
  <si>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</si>
  <si>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</si>
  <si>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</si>
  <si>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</si>
  <si>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</si>
  <si>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</si>
  <si>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</si>
  <si>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</si>
  <si>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</si>
  <si>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</si>
  <si>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</si>
  <si>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</si>
  <si>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</si>
  <si>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</si>
  <si>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</si>
  <si>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</si>
  <si>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</si>
  <si>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</si>
  <si>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</si>
  <si>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</si>
  <si>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</si>
  <si>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</si>
  <si>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</si>
  <si>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</si>
  <si>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</si>
  <si>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</si>
  <si>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</si>
  <si>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</si>
  <si>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</si>
  <si>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</si>
  <si>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</si>
  <si>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</si>
  <si>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</si>
  <si>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</si>
  <si>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</si>
  <si>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</si>
  <si>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</si>
  <si>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</si>
  <si>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</si>
  <si>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</si>
  <si>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</si>
  <si>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</si>
  <si>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</si>
  <si>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</si>
  <si>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</si>
  <si>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</si>
  <si>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</si>
  <si>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</si>
  <si>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</si>
  <si>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</si>
  <si>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</si>
  <si>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</si>
  <si>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</si>
  <si>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</si>
  <si>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</si>
  <si>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</si>
  <si>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</si>
  <si>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</si>
  <si>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</si>
  <si>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</si>
  <si>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</si>
  <si>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</si>
  <si>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</si>
  <si>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</si>
  <si>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</si>
  <si>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</si>
  <si>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</si>
  <si>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</si>
  <si>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</si>
  <si>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</si>
  <si>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</si>
  <si>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</si>
  <si>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</si>
  <si>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</si>
  <si>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</si>
  <si>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</si>
  <si>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</si>
  <si>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</si>
  <si>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</si>
  <si>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</si>
  <si>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</si>
  <si>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</si>
  <si>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</si>
  <si>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</si>
  <si>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</si>
  <si>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</si>
  <si>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</si>
  <si>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</si>
  <si>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</si>
  <si>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</si>
  <si>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</si>
  <si>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</si>
  <si>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</si>
  <si>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</si>
  <si>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</si>
  <si>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</si>
  <si>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</si>
  <si>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</si>
  <si>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</si>
  <si>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</si>
  <si>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</si>
  <si>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</si>
  <si>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</si>
  <si>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</si>
  <si>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</si>
  <si>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</si>
  <si>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</si>
  <si>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</si>
  <si>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</si>
  <si>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</si>
  <si>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</si>
  <si>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</si>
  <si>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</si>
  <si>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</si>
  <si>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</si>
  <si>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</si>
  <si>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</si>
  <si>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</si>
  <si>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</si>
  <si>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</si>
  <si>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</si>
  <si>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</si>
  <si>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</si>
  <si>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</si>
  <si>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</si>
  <si>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</si>
  <si>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</si>
  <si>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</si>
  <si>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</si>
  <si>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</si>
  <si>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</si>
  <si>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</si>
  <si>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</si>
  <si>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</si>
  <si>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</si>
  <si>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</si>
  <si>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</si>
  <si>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</si>
  <si>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</si>
  <si>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</si>
  <si>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</si>
  <si>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</si>
  <si>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</si>
  <si>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</si>
  <si>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</si>
  <si>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</si>
  <si>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</si>
  <si>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</si>
  <si>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</si>
  <si>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</si>
  <si>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</si>
  <si>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</si>
  <si>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</si>
  <si>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</si>
  <si>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</si>
  <si>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</si>
  <si>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</si>
  <si>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</si>
  <si>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</si>
  <si>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</si>
  <si>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</si>
  <si>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</si>
  <si>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</si>
  <si>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</si>
  <si>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</si>
  <si>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</si>
  <si>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</si>
  <si>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</si>
  <si>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</si>
  <si>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</si>
  <si>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</si>
  <si>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</si>
  <si>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</si>
  <si>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</si>
  <si>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</si>
  <si>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</si>
  <si>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</si>
  <si>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</si>
  <si>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</si>
  <si>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</si>
  <si>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</si>
  <si>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</si>
  <si>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</si>
  <si>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</si>
  <si>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</si>
  <si>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</si>
  <si>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</si>
  <si>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</si>
  <si>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</si>
  <si>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</si>
  <si>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</si>
  <si>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</si>
  <si>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</si>
  <si>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</si>
  <si>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</si>
  <si>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</si>
  <si>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</si>
  <si>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</si>
  <si>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</si>
  <si>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</si>
  <si>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</si>
  <si>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</si>
  <si>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</si>
  <si>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</si>
  <si>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</si>
  <si>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</si>
  <si>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</si>
  <si>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</si>
  <si>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</si>
  <si>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</si>
  <si>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</si>
  <si>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</si>
  <si>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</si>
  <si>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</si>
  <si>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</si>
  <si>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</si>
  <si>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</si>
  <si>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</si>
  <si>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</si>
  <si>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</si>
  <si>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</si>
  <si>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</si>
  <si>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</si>
  <si>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</si>
  <si>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</si>
  <si>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</si>
  <si>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</si>
  <si>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</si>
  <si>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</si>
  <si>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</si>
  <si>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</si>
  <si>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</si>
  <si>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</si>
  <si>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</si>
  <si>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</si>
  <si>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</si>
  <si>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</si>
  <si>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</si>
  <si>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</si>
  <si>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</si>
  <si>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</si>
  <si>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</si>
  <si>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</si>
  <si>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</si>
  <si>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</si>
  <si>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</si>
  <si>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</si>
  <si>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</si>
  <si>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</si>
  <si>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</si>
  <si>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</si>
  <si>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</si>
  <si>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</si>
  <si>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</si>
  <si>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</si>
  <si>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</si>
  <si>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</si>
  <si>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</si>
  <si>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</si>
  <si>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</si>
  <si>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</si>
  <si>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</si>
  <si>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</si>
  <si>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</si>
  <si>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</si>
  <si>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</si>
  <si>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</si>
  <si>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</si>
  <si>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</si>
  <si>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</si>
  <si>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</si>
  <si>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</si>
  <si>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</si>
  <si>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</si>
  <si>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</si>
  <si>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</si>
  <si>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</si>
  <si>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</si>
  <si>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</si>
  <si>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</si>
  <si>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</si>
  <si>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</si>
  <si>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</si>
  <si>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</si>
  <si>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</si>
  <si>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</si>
  <si>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</si>
  <si>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</si>
  <si>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</si>
  <si>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</si>
  <si>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</si>
  <si>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</si>
  <si>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</si>
  <si>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</si>
  <si>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</si>
  <si>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</si>
  <si>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</si>
  <si>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</si>
  <si>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</si>
  <si>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</si>
  <si>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</si>
  <si>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</si>
  <si>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</si>
  <si>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</si>
  <si>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</si>
  <si>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</si>
  <si>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</si>
  <si>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</si>
  <si>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</si>
  <si>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</si>
  <si>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</si>
  <si>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</si>
  <si>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</si>
  <si>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</si>
  <si>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</si>
  <si>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</si>
  <si>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</si>
  <si>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</si>
  <si>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</si>
  <si>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</si>
  <si>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</si>
  <si>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</si>
  <si>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</si>
  <si>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</si>
  <si>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</si>
  <si>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</si>
  <si>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</si>
  <si>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</si>
  <si>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</si>
  <si>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</si>
  <si>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</si>
  <si>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</si>
  <si>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</si>
  <si>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</si>
  <si>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</si>
  <si>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</si>
  <si>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</si>
  <si>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</si>
  <si>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</si>
  <si>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</si>
  <si>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</si>
  <si>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</si>
  <si>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</si>
  <si>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</si>
  <si>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</si>
  <si>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</si>
  <si>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</si>
  <si>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</si>
  <si>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</si>
  <si>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</si>
  <si>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</si>
  <si>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</si>
  <si>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</si>
  <si>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</si>
  <si>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</si>
  <si>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</si>
  <si>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</si>
  <si>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</si>
  <si>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</si>
  <si>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</si>
  <si>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</si>
  <si>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</si>
  <si>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</si>
  <si>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</si>
  <si>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</si>
  <si>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</si>
  <si>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</si>
  <si>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</si>
  <si>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</si>
  <si>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</si>
  <si>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</si>
  <si>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</si>
  <si>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</si>
  <si>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</si>
  <si>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</si>
  <si>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</si>
  <si>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</si>
  <si>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</si>
  <si>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</si>
  <si>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</si>
  <si>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</si>
  <si>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</si>
  <si>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</si>
  <si>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</si>
  <si>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</si>
  <si>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</si>
  <si>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</si>
  <si>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</si>
  <si>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</si>
  <si>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</si>
  <si>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</si>
  <si>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</si>
  <si>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</si>
  <si>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</si>
  <si>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</si>
  <si>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</si>
  <si>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</si>
  <si>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</si>
  <si>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</si>
  <si>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</si>
  <si>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</si>
  <si>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</si>
  <si>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</si>
  <si>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</si>
  <si>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</si>
  <si>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</si>
  <si>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</si>
  <si>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</si>
  <si>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</si>
  <si>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</si>
  <si>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</si>
  <si>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</si>
  <si>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</si>
  <si>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</si>
  <si>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</si>
  <si>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</si>
  <si>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</si>
  <si>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</si>
  <si>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</si>
  <si>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</si>
  <si>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</si>
  <si>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</si>
  <si>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</si>
  <si>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</si>
  <si>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</si>
  <si>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</si>
  <si>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</si>
  <si>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</si>
  <si>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</si>
  <si>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</si>
  <si>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</si>
  <si>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</si>
  <si>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</si>
  <si>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</si>
  <si>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</si>
  <si>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</si>
  <si>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</si>
  <si>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</si>
  <si>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</si>
  <si>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</si>
  <si>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</si>
  <si>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</si>
  <si>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</si>
  <si>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</si>
  <si>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</si>
  <si>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</si>
  <si>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</si>
  <si>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</si>
  <si>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</si>
  <si>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</si>
  <si>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</si>
  <si>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</si>
  <si>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</si>
  <si>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</si>
  <si>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</si>
  <si>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</si>
  <si>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</si>
  <si>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</si>
  <si>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</si>
  <si>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</si>
  <si>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</si>
  <si>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</si>
  <si>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</si>
  <si>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</si>
  <si>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</si>
  <si>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</si>
  <si>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</si>
  <si>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</si>
  <si>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</si>
  <si>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</si>
  <si>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</si>
  <si>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</si>
  <si>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</si>
  <si>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</si>
  <si>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</si>
  <si>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</si>
  <si>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</si>
  <si>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</si>
  <si>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</si>
  <si>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</si>
  <si>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</si>
  <si>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</si>
  <si>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</si>
  <si>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</si>
  <si>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</si>
  <si>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</si>
  <si>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</si>
  <si>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</si>
  <si>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</si>
  <si>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</si>
  <si>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</si>
  <si>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</si>
  <si>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</si>
  <si>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</si>
  <si>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</si>
  <si>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</si>
  <si>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</si>
  <si>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</si>
  <si>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</si>
  <si>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</si>
  <si>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</si>
  <si>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</si>
  <si>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</si>
  <si>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</si>
  <si>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</si>
  <si>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</si>
  <si>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</si>
  <si>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</si>
  <si>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</si>
  <si>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</si>
  <si>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</si>
  <si>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</si>
  <si>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</si>
  <si>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</si>
  <si>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</si>
  <si>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</si>
  <si>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</si>
  <si>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</si>
  <si>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</si>
  <si>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</si>
  <si>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</si>
  <si>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</si>
  <si>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</si>
  <si>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</si>
  <si>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</si>
  <si>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</si>
  <si>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</si>
  <si>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</si>
  <si>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</si>
  <si>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</si>
  <si>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</si>
  <si>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</si>
  <si>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</si>
  <si>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</si>
  <si>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</si>
  <si>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</si>
  <si>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</si>
  <si>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</si>
  <si>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</si>
  <si>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</si>
  <si>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</si>
  <si>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</si>
  <si>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</si>
  <si>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</si>
  <si>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</si>
  <si>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</si>
  <si>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</si>
  <si>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</si>
  <si>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</si>
  <si>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</si>
  <si>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</si>
  <si>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</si>
  <si>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</si>
  <si>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</si>
  <si>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</si>
  <si>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</si>
  <si>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</si>
  <si>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</si>
  <si>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</si>
  <si>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</si>
  <si>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</si>
  <si>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</si>
  <si>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</si>
  <si>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</si>
  <si>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</si>
  <si>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</si>
  <si>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</si>
  <si>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</si>
  <si>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</si>
  <si>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</si>
  <si>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</si>
  <si>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</si>
  <si>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</si>
  <si>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</si>
  <si>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</si>
  <si>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</si>
  <si>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</si>
  <si>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</si>
  <si>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</si>
  <si>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</si>
  <si>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</si>
  <si>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</si>
  <si>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</si>
  <si>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</si>
  <si>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</si>
  <si>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</si>
  <si>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</si>
  <si>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</si>
  <si>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</si>
  <si>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</si>
  <si>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</si>
  <si>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</si>
  <si>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</si>
  <si>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</si>
  <si>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</si>
  <si>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</si>
  <si>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</si>
  <si>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</si>
  <si>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</si>
  <si>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</si>
  <si>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</si>
  <si>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</si>
  <si>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</si>
  <si>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</si>
  <si>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</si>
  <si>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</si>
  <si>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</si>
  <si>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</si>
  <si>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</si>
  <si>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</si>
  <si>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</si>
  <si>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</si>
  <si>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</si>
  <si>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</si>
  <si>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</si>
  <si>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</si>
  <si>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</si>
  <si>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</si>
  <si>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</si>
  <si>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</si>
  <si>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</si>
  <si>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</si>
  <si>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</si>
  <si>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</si>
  <si>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</si>
  <si>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</si>
  <si>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</si>
  <si>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</si>
  <si>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</si>
  <si>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</si>
  <si>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</si>
  <si>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</si>
  <si>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</si>
  <si>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</si>
  <si>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</si>
  <si>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</si>
  <si>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</si>
  <si>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</si>
  <si>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</si>
  <si>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</si>
  <si>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</si>
  <si>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</si>
  <si>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</si>
  <si>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</si>
  <si>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</si>
  <si>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</si>
  <si>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</si>
  <si>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</si>
  <si>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</si>
  <si>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</si>
  <si>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</si>
  <si>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</si>
  <si>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</si>
  <si>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</si>
  <si>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</si>
  <si>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</si>
  <si>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</si>
  <si>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</si>
  <si>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</si>
  <si>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</si>
  <si>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</si>
  <si>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</si>
  <si>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</si>
  <si>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</si>
  <si>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</si>
  <si>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</si>
  <si>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</si>
  <si>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</si>
  <si>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</si>
  <si>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</si>
  <si>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</si>
  <si>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</si>
  <si>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</si>
  <si>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</si>
  <si>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</si>
  <si>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</si>
  <si>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</si>
  <si>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</si>
  <si>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</si>
  <si>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</si>
  <si>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</si>
  <si>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</si>
  <si>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</si>
  <si>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</si>
  <si>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</si>
  <si>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</si>
  <si>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</si>
  <si>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</si>
  <si>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</si>
  <si>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</si>
  <si>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</si>
  <si>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</si>
  <si>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</si>
  <si>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</si>
  <si>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</si>
  <si>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</si>
  <si>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</si>
  <si>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</si>
  <si>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</si>
  <si>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</si>
  <si>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</si>
  <si>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</si>
  <si>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</si>
  <si>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</si>
  <si>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</si>
  <si>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</si>
  <si>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</si>
  <si>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</si>
  <si>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</si>
  <si>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</si>
  <si>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</si>
  <si>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</si>
  <si>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</si>
  <si>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</si>
  <si>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</si>
  <si>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</si>
  <si>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</si>
  <si>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</si>
  <si>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</si>
  <si>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</si>
  <si>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</si>
  <si>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</si>
  <si>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</si>
  <si>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</si>
  <si>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</si>
  <si>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</si>
  <si>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</si>
  <si>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</si>
  <si>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</si>
  <si>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</si>
  <si>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</si>
  <si>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</si>
  <si>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</si>
  <si>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</si>
  <si>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</si>
  <si>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</si>
  <si>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</si>
  <si>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</si>
  <si>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</si>
  <si>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</si>
  <si>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</si>
  <si>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</si>
  <si>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</si>
  <si>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</si>
  <si>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</si>
  <si>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</si>
  <si>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</si>
  <si>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</si>
  <si>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</si>
  <si>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</si>
  <si>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</si>
  <si>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</si>
  <si>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</si>
  <si>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</si>
  <si>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</si>
  <si>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</si>
  <si>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</si>
  <si>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</si>
  <si>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</si>
  <si>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</si>
  <si>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</si>
  <si>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</si>
  <si>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</si>
  <si>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</si>
  <si>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</si>
  <si>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</si>
  <si>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</si>
  <si>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</si>
  <si>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</si>
  <si>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</si>
  <si>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</si>
  <si>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</si>
  <si>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</si>
  <si>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</si>
  <si>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</si>
  <si>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</si>
  <si>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</si>
  <si>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</si>
  <si>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</si>
  <si>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</si>
  <si>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</si>
  <si>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</si>
  <si>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</si>
  <si>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</si>
  <si>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</si>
  <si>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</si>
  <si>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</si>
  <si>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</si>
  <si>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</si>
  <si>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</si>
  <si>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</si>
  <si>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</si>
  <si>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</si>
  <si>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</si>
  <si>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</si>
  <si>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</si>
  <si>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</si>
  <si>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</si>
  <si>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</si>
  <si>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</si>
  <si>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</si>
  <si>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</si>
  <si>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</si>
  <si>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</si>
  <si>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</si>
  <si>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</si>
  <si>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</si>
  <si>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</si>
  <si>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</si>
  <si>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</si>
  <si>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</si>
  <si>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</si>
  <si>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</si>
  <si>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</si>
  <si>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</si>
  <si>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</si>
  <si>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</si>
  <si>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</si>
  <si>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</si>
  <si>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</si>
  <si>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</si>
  <si>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</si>
  <si>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</si>
  <si>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</si>
  <si>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</si>
  <si>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</si>
  <si>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</si>
  <si>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</si>
  <si>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</si>
  <si>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</si>
  <si>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</si>
  <si>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</si>
  <si>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</si>
  <si>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</si>
  <si>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</si>
  <si>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</si>
  <si>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</si>
  <si>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</si>
  <si>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</si>
  <si>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</si>
  <si>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</si>
  <si>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</si>
  <si>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</si>
  <si>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</si>
  <si>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</si>
  <si>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</si>
  <si>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</si>
  <si>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</si>
  <si>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</si>
  <si>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</si>
  <si>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</si>
  <si>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</si>
  <si>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</si>
  <si>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</si>
  <si>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</si>
  <si>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</si>
  <si>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</si>
  <si>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</si>
  <si>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</si>
  <si>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</si>
  <si>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</si>
  <si>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</si>
  <si>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</si>
  <si>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</si>
  <si>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</si>
  <si>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</si>
  <si>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</si>
  <si>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</si>
  <si>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</si>
  <si>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</si>
  <si>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</si>
  <si>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</si>
  <si>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</si>
  <si>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</si>
  <si>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</si>
  <si>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</si>
  <si>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</si>
  <si>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</si>
  <si>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</si>
  <si>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</si>
  <si>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</si>
  <si>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</si>
  <si>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</si>
  <si>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</si>
  <si>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</si>
  <si>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</si>
  <si>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</si>
  <si>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</si>
  <si>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</si>
  <si>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</si>
  <si>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</si>
  <si>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</si>
  <si>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</si>
  <si>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</si>
  <si>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</si>
  <si>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</si>
  <si>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</si>
  <si>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</si>
  <si>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</si>
  <si>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</si>
  <si>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</si>
  <si>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no pcm</t>
  </si>
  <si>
    <t>jed0049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</si>
  <si>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</si>
  <si>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</si>
  <si>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</si>
  <si>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</si>
  <si>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</si>
  <si>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</si>
  <si>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</si>
  <si>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</si>
  <si>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</si>
  <si>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has0707</t>
  </si>
  <si>
    <t>mak0066</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</si>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</sst>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8" dataDxfId="47" headerRowBorderDxfId="45" tableBorderDxfId="46" totalsRowBorderDxfId="44">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291.05282824073947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10.557839814813633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3.3765740736271255E-2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45954.001254166666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45954.001254166666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45954.001254166666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45954.001254166666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45954.001254166666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45954.001254166666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45954.001254166666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45954.001254166666</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45954.001254166666</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45954.001254166666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45954.001254166666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45954.001254166666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45954.001254166666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45954.001254166666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45954.001254166666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45954.001254166666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45954.001254166666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45954.001254166666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45954.001254166666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45954.001254166666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45954.001254166666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45954.001254166666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45954.001254166666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45954.001254166666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45954.001254166666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45954.001254166666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45954.001254166666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45954.001254166666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45954.001254166666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45954.001254166666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45954.001254166666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45954.001254166666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45954.001254166666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45954.001254166666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45954.001254166666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45954.001254166666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45954.001254166666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45954.001254166666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45954.001254166666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45954.001254166666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45954.001254166666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45954.001254166666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45954.001254166666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45954.001254166666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45954.001254166666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45954.001254166666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45954.001254166666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45954.001254166666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45954.001254166666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45954.001254166666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45954.001254166666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45954.001254166666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45954.001254166666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45954.001254166666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45954.001254166666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45954.001254166666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45954.001254166666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45954.001254166666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45954.001254166666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45954.001254166666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45954.001254166666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45954.001254166666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45954.001254166666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45954.001254166666</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45954.001254166666</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129.00141620370414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9.5054787037006463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8.1832870368089061E-2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2.7411574075813405E-2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45954.001254166666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45954.001254166666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45954.001254166666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45954.001254166666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45954.001254166666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45954.001254166666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45954.001254166666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45954.001254166666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45954.001254166666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45954.001254166666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45954.001254166666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45954.001254166666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45954.001254166666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45954.001254166666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45954.001254166666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45954.001254166666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45954.001254166666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45954.001254166666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45954.001254166666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45954.001254166666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45954.001254166666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45954.001254166666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45954.001254166666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45954.001254166666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45954.001254166666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45954.001254166666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45954.001254166666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45954.001254166666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45954.001254166666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45954.001254166666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45954.001254166666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45954.001254166666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45954.001254166666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45954.001254166666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45954.001254166666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45954.001254166666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45954.001254166666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45954.001254166666</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45954.001254166666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45954.001254166666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45954.001254166666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45954.001254166666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45954.001254166666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45954.001254166666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45954.001254166666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45954.001254166666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45954.001254166666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45954.001254166666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45954.001254166666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45954.001254166666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45954.001254166666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45954.001254166666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45954.001254166666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45954.001254166666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45954.001254166666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45954.001254166666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45954.001254166666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45954.001254166666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45954.001254166666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45954.001254166666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45954.001254166666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45954.001254166666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45954.001254166666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45954.001254166666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45954.001254166666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45954.001254166666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45954.001254166666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45954.001254166666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45954.001254166666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45954.001254166666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45954.001254166666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45954.001254166666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45954.001254166666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45954.001254166666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45954.001254166666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45954.001254166666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45954.001254166666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45954.001254166666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45954.001254166666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45954.001254166666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45954.001254166666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45954.001254166666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45954.001254166666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45954.001254166666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45954.001254166666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45954.001254166666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45954.001254166666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45954.001254166666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45954.001254166666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45954.001254166666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45954.001254166666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45954.001254166666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45954.001254166666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45954.001254166666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45954.001254166666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45954.001254166666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45954.001254166666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45954.001254166666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45954.001254166666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45954.001254166666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45954.001254166666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45954.001254166666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45954.001254166666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45954.001254166666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45954.001254166666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45954.001254166666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45954.001254166666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45954.001254166666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45954.001254166666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45954.001254166666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45954.001254166666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45954.001254166666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45954.001254166666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45954.001254166666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45954.001254166666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45954.001254166666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45954.001254166666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45954.001254166666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45954.001254166666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45954.001254166666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45954.001254166666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45954.001254166666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45954.001254166666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45954.001254166666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45954.001254166666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45954.001254166666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45954.001254166666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45954.001254166666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45954.001254166666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45954.001254166666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45954.001254166666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45954.001254166666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45954.001254166666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45954.001254166666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45954.001254166666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45954.001254166666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45954.001254166666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45954.001254166666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45954.001254166666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45954.001254166666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45954.001254166666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45954.001254166666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45954.001254166666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45954.001254166666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45954.001254166666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45954.001254166666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45954.001254166666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45954.001254166666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45954.001254166666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45954.001254166666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45954.001254166666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45954.001254166666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45954.001254166666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45954.001254166666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45954.001254166666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45954.001254166666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45954.001254166666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45954.001254166666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45954.001254166666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45954.001254166666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45954.001254166666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45954.001254166666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45954.001254166666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45954.001254166666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45954.001254166666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45954.001254166666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45954.001254166666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45954.001254166666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45954.001254166666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45954.001254166666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45954.001254166666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45954.001254166666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45954.001254166666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45954.001254166666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45954.001254166666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45954.001254166666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45954.001254166666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45954.001254166666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45954.001254166666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45954.001254166666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45954.001254166666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45954.001254166666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45954.001254166666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45954.001254166666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45954.001254166666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45954.001254166666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45954.001254166666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45954.001254166666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45954.001254166666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45954.001254166666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45954.001254166666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45954.001254166666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45954.001254166666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45954.001254166666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45954.001254166666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45954.001254166666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45954.001254166666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45954.001254166666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45954.001254166666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45954.001254166666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45954.001254166666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45954.001254166666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45954.001254166666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45954.001254166666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45954.001254166666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45954.001254166666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45954.001254166666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45954.001254166666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45954.001254166666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45954.001254166666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45954.001254166666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45954.001254166666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45954.001254166666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45954.001254166666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45954.001254166666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45954.001254166666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45954.001254166666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45954.001254166666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45954.001254166666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45954.001254166666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45954.001254166666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45954.001254166666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45954.001254166666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45954.001254166666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45954.001254166666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45954.001254166666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45954.001254166666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45954.001254166666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45954.001254166666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45954.001254166666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45954.001254166666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45954.001254166666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45954.001254166666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45954.001254166666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45954.001254166666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45954.001254166666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45954.001254166666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45954.001254166666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45954.001254166666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45954.001254166666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45954.001254166666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45954.001254166666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45954.001254166666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45954.001254166666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45954.001254166666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45954.001254166666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45954.001254166666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45954.001254166666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45954.001254166666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45954.001254166666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45954.001254166666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45954.001254166666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45954.001254166666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45954.001254166666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45954.001254166666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45954.001254166666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45954.001254166666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45954.001254166666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45954.001254166666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45954.001254166666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45954.001254166666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45954.001254166666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45954.001254166666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45954.001254166666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45954.001254166666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45954.001254166666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45954.001254166666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45954.001254166666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45954.001254166666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45954.001254166666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45954.001254166666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45954.001254166666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45954.001254166666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45954.001254166666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45954.001254166666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45954.001254166666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45954.001254166666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45954.001254166666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45954.001254166666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45954.001254166666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45954.001254166666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45954.001254166666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45954.001254166666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45954.001254166666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45954.001254166666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45954.001254166666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45954.001254166666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45954.001254166666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45954.001254166666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45954.001254166666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45954.001254166666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45954.001254166666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45954.001254166666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45954.001254166666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45954.001254166666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45954.001254166666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45954.001254166666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45954.001254166666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45954.001254166666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45954.001254166666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45954.001254166666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45954.001254166666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45954.001254166666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45954.001254166666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45954.001254166666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45954.001254166666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45954.001254166666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45954.001254166666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45954.001254166666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45954.001254166666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45954.001254166666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45954.001254166666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45954.001254166666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45954.001254166666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45954.001254166666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45954.001254166666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45954.001254166666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45954.001254166666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45954.001254166666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45954.001254166666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45954.001254166666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45954.001254166666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45954.001254166666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45954.001254166666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45954.001254166666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45954.001254166666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45954.001254166666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45954.001254166666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45954.001254166666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45954.001254166666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45954.001254166666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45954.001254166666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45954.001254166666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45954.001254166666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45954.001254166666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45954.001254166666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45954.001254166666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45954.001254166666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45954.001254166666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45954.001254166666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45954.001254166666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45954.001254166666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45954.001254166666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45954.001254166666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45954.001254166666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45954.001254166666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45954.001254166666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45954.001254166666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45954.001254166666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45954.001254166666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45954.001254166666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45954.001254166666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45954.001254166666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45954.001254166666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45954.001254166666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45954.001254166666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45954.001254166666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45954.001254166666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45954.001254166666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45954.001254166666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45954.001254166666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45954.001254166666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45954.001254166666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45954.001254166666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45954.001254166666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45954.001254166666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45954.001254166666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45954.001254166666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45954.001254166666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45954.001254166666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45954.001254166666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45954.001254166666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45954.001254166666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45954.001254166666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45954.001254166666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45954.001254166666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45954.001254166666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45954.001254166666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45954.001254166666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45954.001254166666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45954.001254166666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45954.001254166666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45954.001254166666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45954.001254166666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45954.001254166666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45954.001254166666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45954.001254166666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45954.001254166666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45954.001254166666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45954.001254166666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45954.001254166666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45954.001254166666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45954.001254166666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45954.001254166666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45954.001254166666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45954.001254166666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45954.001254166666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45954.001254166666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45954.001254166666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45954.001254166666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45954.001254166666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45954.001254166666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45954.001254166666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45954.001254166666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45954.001254166666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45954.001254166666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45954.001254166666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45954.001254166666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45954.001254166666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45954.001254166666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45954.001254166666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45954.001254166666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45954.001254166666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45954.001254166666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45954.001254166666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45954.001254166666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45954.001254166666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45954.001254166666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45954.001254166666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45954.001254166666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45954.001254166666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45954.001254166666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45954.001254166666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45954.001254166666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45954.001254166666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45954.001254166666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45954.001254166666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45954.001254166666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45954.001254166666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45954.001254166666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45954.001254166666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45954.001254166666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45954.001254166666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45954.001254166666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45954.001254166666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45954.001254166666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45954.001254166666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45954.001254166666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45954.001254166666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45954.001254166666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45954.001254166666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45954.001254166666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45954.001254166666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45954.001254166666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45954.001254166666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45954.001254166666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45954.001254166666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45954.001254166666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45954.001254166666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45954.001254166666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45954.001254166666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45954.001254166666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45954.001254166666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45954.001254166666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45954.001254166666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45954.001254166666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45954.001254166666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45954.001254166666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45954.001254166666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45954.001254166666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45954.001254166666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45954.001254166666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45954.001254166666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45954.001254166666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45954.001254166666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45954.001254166666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45954.001254166666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45954.001254166666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45954.001254166666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45954.001254166666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45954.001254166666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45954.001254166666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45954.001254166666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45954.001254166666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45954.001254166666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45954.001254166666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45954.001254166666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45954.001254166666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45954.001254166666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45954.001254166666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45954.001254166666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45954.001254166666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45954.001254166666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45954.001254166666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45954.001254166666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45954.001254166666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45954.001254166666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45954.001254166666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45954.001254166666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45954.001254166666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45954.001254166666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45954.001254166666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45954.001254166666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45954.001254166666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45954.001254166666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45954.001254166666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45954.001254166666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45954.001254166666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45954.001254166666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45954.001254166666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45954.001254166666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45954.001254166666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45954.001254166666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45954.001254166666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45954.001254166666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45954.001254166666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45954.001254166666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45954.001254166666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45954.001254166666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45954.001254166666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45954.001254166666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45954.001254166666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45954.001254166666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45954.001254166666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45954.001254166666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45954.001254166666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45954.001254166666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45954.001254166666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45954.001254166666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45954.001254166666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45954.001254166666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45954.001254166666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45954.001254166666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45954.001254166666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45954.001254166666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45954.001254166666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45954.001254166666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45954.001254166666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45954.001254166666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45954.001254166666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45954.001254166666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45954.001254166666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45954.001254166666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45954.001254166666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45954.001254166666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45954.001254166666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45954.001254166666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45954.001254166666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45954.001254166666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45954.001254166666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45954.001254166666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45954.001254166666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45954.001254166666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45954.001254166666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45954.001254166666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45954.001254166666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45954.001254166666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45954.001254166666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45954.001254166666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45954.001254166666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45954.001254166666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45954.001254166666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45954.001254166666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45954.001254166666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45954.001254166666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45954.001254166666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45954.001254166666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45954.001254166666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45954.001254166666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45954.001254166666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45954.001254166666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45954.001254166666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45954.001254166666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45954.001254166666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45954.001254166666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45954.001254166666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45954.001254166666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45954.001254166666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45954.001254166666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45954.001254166666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45954.001254166666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45954.001254166666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45954.001254166666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45954.001254166666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45954.001254166666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45954.001254166666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45954.001254166666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45954.001254166666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45954.001254166666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45954.001254166666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45954.001254166666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45954.001254166666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45954.001254166666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45954.001254166666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45954.001254166666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45954.001254166666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45954.001254166666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45954.001254166666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45954.001254166666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45954.001254166666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45954.001254166666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45954.001254166666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45954.001254166666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45954.001254166666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45954.001254166666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45954.001254166666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45954.001254166666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45954.001254166666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45954.001254166666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45954.001254166666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45954.001254166666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45954.001254166666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45954.001254166666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45954.001254166666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45954.001254166666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45954.001254166666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45954.001254166666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45954.001254166666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45954.001254166666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45954.001254166666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45954.001254166666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45954.001254166666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45954.001254166666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45954.001254166666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45954.001254166666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45954.001254166666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45954.001254166666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45954.001254166666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45954.001254166666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45954.001254166666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45954.001254166666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45954.001254166666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45954.001254282404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45954.001254282404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45954.001254282404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45954.001254282404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45954.001254282404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45954.001254282404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45954.001254282404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45954.001254282404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45954.001254282404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45954.001254282404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45954.001254282404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45954.001254282404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45954.001254282404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45954.001254282404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45954.001254282404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45954.001254282404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45954.001254282404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45954.001254282404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45954.001254282404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45954.001254282404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45954.001254282404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45954.001254282404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45954.001254282404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45954.001254282404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45954.001254282404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45954.001254282404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45954.001254282404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45954.001254282404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45954.001254282404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45954.001254282404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45954.001254282404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45954.001254282404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45954.001254282404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45954.001254282404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45954.001254282404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45954.001254282404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45954.001254282404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45954.001254282404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45954.001254282404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45954.001254282404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45954.001254282404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45954.001254282404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45954.001254282404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45954.001254282404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45954.001254282404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45954.001254282404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45954.001254282404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45954.001254282404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45954.001254282404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45954.001254282404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45954.001254282404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45954.001254282404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45954.001254282404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45954.001254282404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45954.001254282404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45954.001254282404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45954.001254282404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45954.001254282404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45954.001254282404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45954.001254282404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45954.001254282404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45954.001254282404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45954.001254282404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45954.001254282404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45954.001254282404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45954.001254282404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45954.001254282404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45954.001254282404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45954.001254282404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45954.001254282404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45954.001254282404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45954.001254282404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45954.001254282404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45954.001254282404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45954.001254282404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45954.001254282404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45954.001254282404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45954.001254282404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45954.001254282404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45954.001254282404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45954.001254282404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45954.001254282404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45954.001254282404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45954.001254282404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45954.001254282404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45954.001254282404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45954.001254282404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45954.001254282404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45954.001254282404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45954.001254282404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45954.001254282404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45954.001254282404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45954.001254282404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45954.001254282404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45954.001254282404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45954.001254282404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45954.001254282404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45954.001254282404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45954.001254282404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45954.001254282404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45954.001254282404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45954.001254282404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45954.001254282404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45954.001254282404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45954.001254282404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45954.001254282404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45954.001254282404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45954.001254282404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45954.001254282404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45954.001254282404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45954.001254282404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45954.001254282404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45954.001254282404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45954.001254282404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45954.001254282404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45954.001254282404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45954.001254282404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45954.001254282404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45954.001254282404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45954.001254282404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45954.001254282404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45954.001254282404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45954.001254282404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45954.001254282404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45954.001254282404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45954.001254282404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45954.001254282404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45954.001254282404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45954.001254282404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45954.001254282404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45954.001254282404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45954.001254282404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45954.001254282404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45954.001254282404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45954.001254282404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45954.001254282404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45954.001254282404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45954.001254282404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45954.001254282404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45954.001254282404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45954.001254282404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45954.001254282404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45954.001254282404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45954.001254282404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45954.001254282404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45954.001254282404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45954.001254282404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45954.001254282404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45954.001254282404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45954.001254282404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45954.001254282404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45954.001254282404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45954.001254282404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45954.001254282404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45954.001254282404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45954.001254282404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45954.001254282404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45954.001254282404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45954.001254282404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45954.001254282404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45954.001254282404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45954.001254282404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45954.001254282404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45954.001254282404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45954.001254282404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45954.001254282404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45954.001254282404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45954.001254282404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45954.001254282404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45954.001254282404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45954.001254282404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45954.001254282404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45954.001254282404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45954.001254282404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45954.001254282404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45954.001254282404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45954.001254282404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45954.001254282404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45954.001254282404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45954.001254282404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45954.001254282404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45954.001254282404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45954.001254282404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45954.001254282404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45954.001254282404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45954.001254282404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45954.001254282404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45954.001254282404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45954.001254282404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45954.001254282404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45954.001254282404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45954.001254282404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45954.001254282404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45954.001254282404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45954.001254282404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45954.001254282404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45954.001254282404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45954.001254282404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45954.001254282404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45954.001254282404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45954.001254282404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45954.001254282404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45954.001254282404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45954.001254282404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45954.001254282404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45954.001254282404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45954.001254282404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45954.001254282404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45954.001254282404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45954.001254282404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45954.001254282404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45954.001254282404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45954.001254282404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45954.001254282404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45954.001254282404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45954.001254282404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45954.001254282404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45954.001254282404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45954.001254282404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45954.001254282404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45954.001254282404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45954.001254282404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45954.001254282404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45954.001254282404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45954.001254282404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45954.001254282404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45954.001254282404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45954.001254282404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45954.001254282404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45954.001254282404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45954.001254282404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45954.001254282404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45954.001254282404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45954.001254282404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45954.001254282404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45954.001254282404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45954.001254282404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45954.001254282404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45954.001254282404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45954.001254282404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45954.001254282404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45954.001254282404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45954.001254282404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45954.001254282404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45954.001254282404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45954.001254282404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45954.001254282404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45954.001254282404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45954.001254282404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45954.001254282404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45954.001254282404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45954.001254282404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45954.001254282404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45954.001254282404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45954.001254282404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45954.001254282404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45954.001254282404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45954.001254282404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45954.001254282404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45954.001254282404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45954.001254282404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45954.001254282404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45954.001254282404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45954.001254282404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45954.001254282404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45954.001254282404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45954.001254282404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45954.001254282404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45954.001254282404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45954.001254282404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45954.001254282404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45954.001254282404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45954.001254282404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45954.001254282404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45954.001254282404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45954.001254282404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45954.001254282404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45954.001254282404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45954.001254282404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45954.001254282404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45954.001254282404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45954.001254282404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45954.001254282404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45954.001254282404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45954.001254282404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45954.001254282404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45954.001254282404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45954.001254282404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45954.001254282404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45954.001254282404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45954.001254282404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45954.001254282404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45954.001254282404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45954.001254282404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45954.001254282404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45954.001254282404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45954.001254282404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45954.001254282404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45954.001254282404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45954.001254282404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45954.001254282404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45954.001254282404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45954.001254282404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45954.001254282404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45954.001254282404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45954.001254282404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45954.001254282404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45954.001254282404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45954.001254282404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45954.001254282404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45954.001254282404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45954.001254282404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45954.001254282404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45954.001254282404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45954.001254282404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45954.001254282404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45954.001254282404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45954.001254282404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45954.001254282404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45954.001254282404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45954.001254282404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45954.001254282404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45954.001254282404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45954.001254282404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45954.001254282404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45954.001254282404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45954.001254282404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45954.001254282404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45954.001254282404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45954.001254282404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45954.001254282404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45954.001254282404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45954.001254282404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45954.001254282404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45954.001254282404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45954.001254282404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45954.001254282404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45954.001254282404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45954.001254282404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45954.001254282404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45954.001254282404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45954.001254282404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45954.001254282404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45954.001254282404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45954.001254282404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45954.001254282404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45954.001254282404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45954.001254282404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45954.001254282404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45954.001254282404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45954.001254282404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45954.001254282404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45954.001254282404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45954.001254282404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45954.001254282404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45954.001254282404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45954.001254282404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45954.001254282404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45954.001254282404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45954.001254282404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45954.001254282404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45954.001254282404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45954.001254282404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45954.001254282404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45954.001254282404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45954.001254282404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45954.001254282404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45954.001254282404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45954.001254282404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45954.001254282404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45954.001254282404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45954.001254282404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45954.001254282404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45954.001254282404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45954.001254282404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45954.001254282404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45954.001254282404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45954.001254282404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45954.001254282404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45954.001254282404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45954.001254282404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45954.001254282404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45954.001254282404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45954.001254282404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45954.001254282404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45954.001254282404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45954.001254282404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45954.001254282404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45954.001254282404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45954.001254282404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45954.001254282404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45954.001254282404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45954.001254282404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45954.001254282404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45954.001254282404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45954.001254282404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45954.001254282404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45954.001254282404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45954.001254282404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45954.001254282404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45954.001254282404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45954.001254282404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45954.001254282404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45954.001254282404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45954.001254282404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45954.001254282404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45954.001254282404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45954.001254282404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45954.001254282404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45954.001254282404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45954.001254282404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45954.001254282404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45954.001254282404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45954.001254282404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45954.001254282404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45954.001254282404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45954.001254282404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45954.001254282404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45954.001254282404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45954.001254282404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45954.001254282404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45954.001254282404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45954.001254282404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45954.001254282404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45954.001254282404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45954.001254282404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45954.001254282404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45954.001254282404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45954.001254282404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45954.001254282404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45954.001254282404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45954.001254282404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45954.001254282404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45954.001254282404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45954.001254282404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45954.001254282404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45954.001254282404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45954.001254282404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45954.001254282404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45954.001254282404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45954.001254282404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45954.001254282404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45954.001254282404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45954.001254282404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45954.001254282404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45954.001254282404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45954.001254282404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45954.001254282404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45954.001254282404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45954.001254282404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45954.001254282404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45954.001254282404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45954.001254282404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45954.001254282404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45954.001254282404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45954.001254282404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45954.001254282404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45954.001254282404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45954.001254282404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45954.001254282404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45954.001254282404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45954.001254282404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45954.001254282404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45954.001254282404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45954.001254282404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45954.001254282404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45954.001254282404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45954.001254282404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45954.001254282404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45954.001254282404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45954.001254282404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45954.001254282404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45954.001254282404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45954.001254282404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45954.001254282404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45954.001254282404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45954.001254282404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45954.001254282404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45954.001254282404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45954.001254282404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45954.001254282404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45954.001254282404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45954.001254282404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45954.001254282404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45954.001254282404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45954.001254282404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45954.001254282404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45954.001254282404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45954.001254282404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45954.001254282404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45954.001254282404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45954.001254282404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45954.001254282404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45954.001254282404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45954.001254282404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45954.001254282404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45954.001254282404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45954.001254282404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45954.001254282404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45954.001254282404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45954.001254282404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45954.001254282404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45954.001254282404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45954.001254282404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45954.001254282404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45954.001254282404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45954.001254282404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45954.001254282404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45954.001254282404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45954.001254282404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45954.001254282404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45954.001254282404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45954.001254282404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45954.001254282404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45954.001254282404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45954.001254282404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45954.001254282404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45954.001254282404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45954.001254282404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45954.001254282404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45954.001254282404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45954.001254282404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45954.001254282404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45954.001254282404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45954.001254282404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45954.001254282404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45954.001254282404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45954.001254282404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45954.001254282404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45954.001254282404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45954.001254282404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45954.001254282404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45954.001254282404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250.52053657406941</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0.36653194444079418</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0.18111527777364245</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1</v>
      </c>
      <c r="D5" s="95" t="s">
        <v>39100</v>
      </c>
      <c r="E5" s="100" t="s">
        <v>38998</v>
      </c>
      <c r="F5" s="125"/>
      <c r="G5" s="126">
        <f ca="1">IFERROR(NOW()-F5,"")</f>
        <v>45954.001254166666</v>
      </c>
      <c r="H5" s="125">
        <v>45953.934016203704</v>
      </c>
      <c r="I5" s="121" t="str">
        <f>IFERROR(VLOOKUP(D5,DB!A:F,6,0),"")</f>
        <v>SCECO</v>
      </c>
      <c r="J5" s="121" t="str">
        <f>IFERROR(VLOOKUP(D5,DB!A:G,7,0),"")</f>
        <v>Vandalized</v>
      </c>
      <c r="K5" s="127" t="s">
        <v>39101</v>
      </c>
      <c r="L5" s="123" t="str">
        <f>IFERROR(VLOOKUP(D5,DB!A:I,9,0),"")</f>
        <v>Latis</v>
      </c>
    </row>
    <row r="6" spans="1:16" ht="15" customHeight="1">
      <c r="A6" s="121"/>
      <c r="B6" s="121" t="str">
        <f>IFERROR(VLOOKUP(D6,DB!A:K,11,0),"")</f>
        <v/>
      </c>
      <c r="C6" s="122"/>
      <c r="D6" s="95"/>
      <c r="E6" s="100"/>
      <c r="F6" s="125"/>
      <c r="G6" s="126">
        <f ca="1">IFERROR(NOW()-F6,"")</f>
        <v>45954.001254166666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45954.001254166666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45954.001254166666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45954.001254166666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45954.001254166666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45954.001254166666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45954.001254166666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45954.001254166666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45954.001254166666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45954.001254166666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45954.001254166666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45954.001254166666</v>
      </c>
      <c r="H17" s="125"/>
      <c r="I17" s="121" t="str">
        <f>IFERROR(VLOOKUP(D17,DB!A:F,6,0),"")</f>
        <v/>
      </c>
      <c r="J17" s="121" t="str">
        <f>IFERROR(VLOOKUP(D17,DB!A:G,7,0),"")</f>
        <v/>
      </c>
      <c r="K17" s="127"/>
      <c r="L17" s="123" t="str">
        <f>IFERROR(VLOOKUP(D17,DB!A:I,9,0),"")</f>
        <v/>
      </c>
    </row>
    <row r="18" spans="1:12" ht="15" customHeight="1">
      <c r="A18" s="121"/>
      <c r="B18" s="121" t="str">
        <f>IFERROR(VLOOKUP(D19,DB!A:K,11,0),"")</f>
        <v/>
      </c>
      <c r="C18" s="122"/>
      <c r="D18" s="123"/>
      <c r="E18" s="124"/>
      <c r="F18" s="125"/>
      <c r="G18" s="126">
        <f ca="1">IFERROR(NOW()-F18,"")</f>
        <v>45954.001254166666</v>
      </c>
      <c r="H18" s="125"/>
      <c r="I18" s="121" t="str">
        <f>IFERROR(VLOOKUP(D19,DB!A:F,6,0),"")</f>
        <v/>
      </c>
      <c r="J18" s="121" t="str">
        <f>IFERROR(VLOOKUP(D19,DB!A:G,7,0),"")</f>
        <v/>
      </c>
      <c r="K18" s="127"/>
      <c r="L18" s="123" t="str">
        <f>IFERROR(VLOOKUP(D19,DB!A:I,9,0),"")</f>
        <v/>
      </c>
    </row>
    <row r="19" spans="1:12" ht="15" customHeight="1">
      <c r="A19" s="121"/>
      <c r="B19" s="121" t="str">
        <f>IFERROR(VLOOKUP(#REF!,DB!A:K,11,0),"")</f>
        <v/>
      </c>
      <c r="C19" s="122"/>
      <c r="D19" s="123"/>
      <c r="E19" s="124"/>
      <c r="F19" s="125"/>
      <c r="G19" s="126">
        <f ca="1">IFERROR(NOW()-F19,"")</f>
        <v>45954.001254166666</v>
      </c>
      <c r="H19" s="125"/>
      <c r="I19" s="121" t="str">
        <f>IFERROR(VLOOKUP(#REF!,DB!A:F,6,0),"")</f>
        <v/>
      </c>
      <c r="J19" s="121" t="str">
        <f>IFERROR(VLOOKUP(#REF!,DB!A:G,7,0),"")</f>
        <v/>
      </c>
      <c r="K19" s="127"/>
      <c r="L19" s="123" t="str">
        <f>IFERROR(VLOOKUP(#REF!,DB!A:I,9,0),"")</f>
        <v/>
      </c>
    </row>
    <row r="20" spans="1:12" ht="15" customHeight="1">
      <c r="A20" s="121"/>
      <c r="B20" s="121" t="str">
        <f>IFERROR(VLOOKUP(D20,DB!A:K,11,0),"")</f>
        <v/>
      </c>
      <c r="C20" s="122"/>
      <c r="D20" s="123"/>
      <c r="E20" s="124"/>
      <c r="F20" s="125"/>
      <c r="G20" s="126">
        <f ca="1">IFERROR(NOW()-F20,"")</f>
        <v>45954.001254166666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45954.001254166666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45954.001254166666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45954.001254166666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45954.001254166666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45954.001254166666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45954.001254166666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45954.001254166666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45954.001254166666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45954.001254166666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45954.001254166666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45954.001254166666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45954.001254166666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45954.001254166666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45954.001254166666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45954.001254166666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45954.001254166666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45954.001254166666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45954.001254166666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45954.001254166666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45954.001254166666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45954.001254166666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45954.001254166666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45954.001254166666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45954.001254166666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45954.001254166666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45954.001254166666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45954.001254166666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45954.001254166666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45954.001254166666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45954.001254166666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45954.001254166666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45954.001254166666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45954.001254166666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45954.001254166666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45954.001254166666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45954.001254166666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45954.001254166666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45954.001254166666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45954.001254166666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45954.001254166666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45954.001254166666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45954.001254166666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45954.001254166666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45954.001254166666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45954.001254166666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45954.001254166666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45954.001254166666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45954.001254166666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45954.001254166666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45954.001254166666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45954.001254166666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45954.001254166666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45954.001254166666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45954.001254166666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45954.001254166666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45954.001254166666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45954.001254166666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45954.001254166666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45954.001254166666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45954.001254166666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45954.001254166666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45954.001254166666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45954.001254166666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45954.001254166666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45954.001254166666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45954.001254166666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45954.001254166666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45954.001254166666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45954.001254166666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45954.001254166666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45954.001254166666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45954.001254166666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45954.001254166666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45954.001254166666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45954.001254166666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45954.001254166666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45954.001254166666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45954.001254166666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45954.001254166666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45954.001254166666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45954.001254166666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45954.001254166666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45954.001254166666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45954.001254166666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45954.001254166666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45954.001254166666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45954.001254166666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45954.001254166666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45954.001254166666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45954.001254166666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45954.001254166666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45954.001254166666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45954.001254166666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45954.001254166666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45954.001254166666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45954.001254166666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45954.001254166666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45954.001254166666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45954.001254166666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45954.001254166666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45954.001254166666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45954.001254166666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45954.001254166666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45954.001254166666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45954.001254166666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45954.001254166666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45954.001254166666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45954.001254166666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45954.001254166666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45954.001254166666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45954.001254166666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45954.001254166666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45954.001254166666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45954.001254166666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45954.001254166666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45954.001254166666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45954.001254166666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45954.001254166666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45954.001254166666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45954.001254166666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45954.001254166666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45954.001254166666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45954.001254166666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45954.001254166666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45954.001254166666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45954.001254166666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45954.001254166666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45954.001254166666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45954.001254166666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45954.001254166666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45954.001254166666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45954.001254166666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45954.001254166666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45954.001254166666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45954.001254166666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45954.001254166666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45954.001254166666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45954.001254166666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45954.001254166666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45954.001254166666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45954.001254166666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45954.001254166666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45954.001254166666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45954.001254166666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45954.001254166666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45954.001254166666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45954.001254166666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45954.001254166666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45954.001254166666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45954.001254166666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45954.001254166666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45954.001254166666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45954.001254166666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45954.001254166666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45954.001254166666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45954.001254166666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45954.001254166666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45954.001254166666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45954.001254166666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45954.001254166666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45954.001254166666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45954.001254166666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45954.001254166666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45954.001254166666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45954.001254166666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45954.001254166666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45954.001254166666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45954.001254166666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45954.001254166666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45954.001254166666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45954.001254166666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45954.001254166666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45954.001254166666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45954.001254166666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45954.001254166666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45954.001254166666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45954.001254166666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45954.001254166666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45954.001254166666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45954.001254166666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45954.001254166666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45954.001254166666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45954.001254166666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45954.001254166666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45954.001254166666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45954.001254166666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45954.001254166666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45954.001254166666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45954.001254166666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45954.001254166666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45954.001254166666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45954.001254166666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45954.001254166666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45954.001254166666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45954.001254166666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45954.001254166666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45954.001254166666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45954.001254166666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45954.001254166666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45954.001254166666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45954.001254166666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45954.001254166666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45954.001254166666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45954.001254166666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45954.001254166666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45954.001254166666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45954.001254166666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45954.001254166666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45954.001254166666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45954.001254166666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45954.001254166666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45954.001254166666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45954.001254166666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45954.001254166666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45954.001254166666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45954.001254166666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45954.001254166666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45954.001254166666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45954.001254166666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45954.001254166666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45954.001254166666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45954.001254166666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45954.001254166666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45954.001254166666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45954.001254166666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45954.001254166666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45954.001254166666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45954.001254166666</v>
      </c>
      <c r="H248" s="125"/>
      <c r="I248" s="121" t="str">
        <f>IFERROR(VLOOKUP(D248,DB!A:F,6,0),"")</f>
        <v/>
      </c>
      <c r="J248" s="121" t="str">
        <f>IFERROR(VLOOKUP(D248,DB!A:G,7,0),"")</f>
        <v/>
      </c>
      <c r="K248" s="127"/>
      <c r="L248" s="123" t="str">
        <f>IFERROR(VLOOKUP(D248,DB!A:I,9,0),"")</f>
        <v/>
      </c>
    </row>
    <row r="249" spans="1:12" ht="15" customHeight="1">
      <c r="A249" s="128"/>
      <c r="B249" s="128" t="str">
        <f>IFERROR(VLOOKUP(D249,DB!A:K,11,0),"")</f>
        <v/>
      </c>
      <c r="C249" s="129"/>
      <c r="D249" s="130"/>
      <c r="E249" s="131"/>
      <c r="F249" s="132"/>
      <c r="G249" s="133">
        <f ca="1">IFERROR(NOW()-F249,"")</f>
        <v>45954.001254166666</v>
      </c>
      <c r="H249" s="132"/>
      <c r="I249" s="128" t="str">
        <f>IFERROR(VLOOKUP(D249,DB!A:F,6,0),"")</f>
        <v/>
      </c>
      <c r="J249" s="128" t="str">
        <f>IFERROR(VLOOKUP(D249,DB!A:G,7,0),"")</f>
        <v/>
      </c>
      <c r="K249" s="134"/>
      <c r="L249" s="130" t="str">
        <f>IFERROR(VLOOKUP(D249,DB!A:I,9,0),"")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39102</v>
      </c>
      <c r="B2" s="37" t="str">
        <f>IFERROR(VLOOKUP(D2,DB!A:K,11,0),"")</f>
        <v>R5</v>
      </c>
      <c r="C2" s="37">
        <v>3</v>
      </c>
      <c r="D2" s="120" t="s">
        <v>36034</v>
      </c>
      <c r="E2" s="37" t="s">
        <v>38998</v>
      </c>
      <c r="F2" s="38">
        <v>45891.832060185188</v>
      </c>
      <c r="G2" s="146">
        <f ca="1">IFERROR(NOW()-F2,"")</f>
        <v>62.169193981477292</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27.812376851848967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9.22968009259057</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39081</v>
      </c>
      <c r="F5" s="155">
        <v>45948.661111111112</v>
      </c>
      <c r="G5" s="156">
        <f ca="1">IFERROR(NOW()-F5,"")</f>
        <v>5.3401430555531988</v>
      </c>
      <c r="H5" s="155">
        <v>45948.661111111112</v>
      </c>
      <c r="I5" s="154" t="str">
        <f>IFERROR(VLOOKUP(D5,DB!A:F,6,0),"")</f>
        <v>SCECO</v>
      </c>
      <c r="J5" s="154" t="str">
        <f>IFERROR(VLOOKUP(D5,DB!A:G,7,0),"")</f>
        <v>Dead</v>
      </c>
      <c r="K5" s="154" t="s">
        <v>39109</v>
      </c>
      <c r="L5" s="154" t="str">
        <f>IFERROR(VLOOKUP(D5,DB!A:I,9,0),"")</f>
        <v>Latis</v>
      </c>
    </row>
    <row r="6" spans="1:13" ht="15">
      <c r="A6" s="160"/>
      <c r="B6" s="160" t="str">
        <f>IFERROR(VLOOKUP(D6,DB!A:K,11,0),"")</f>
        <v>R5</v>
      </c>
      <c r="C6" s="160"/>
      <c r="D6" s="160" t="s">
        <v>39110</v>
      </c>
      <c r="E6" s="160"/>
      <c r="F6" s="161"/>
      <c r="G6" s="162">
        <f ca="1">IFERROR(NOW()-F6,"")</f>
        <v>45954.001254166666</v>
      </c>
      <c r="H6" s="161"/>
      <c r="I6" s="160" t="str">
        <f>IFERROR(VLOOKUP(D6,DB!A:F,6,0),"")</f>
        <v>Generator-SG</v>
      </c>
      <c r="J6" s="160" t="str">
        <f>IFERROR(VLOOKUP(D6,DB!A:G,7,0),"")</f>
        <v>Dead</v>
      </c>
      <c r="K6" s="160"/>
      <c r="L6" s="160"/>
    </row>
    <row r="7" spans="1:13" ht="15">
      <c r="A7" s="160"/>
      <c r="B7" s="160" t="str">
        <f>IFERROR(VLOOKUP(D7,DB!A:K,11,0),"")</f>
        <v>R5</v>
      </c>
      <c r="C7" s="160"/>
      <c r="D7" s="160" t="s">
        <v>39111</v>
      </c>
      <c r="E7" s="160"/>
      <c r="F7" s="161"/>
      <c r="G7" s="162">
        <f ca="1">IFERROR(NOW()-F7,"")</f>
        <v>45954.001254166666</v>
      </c>
      <c r="H7" s="161"/>
      <c r="I7" s="160" t="str">
        <f>IFERROR(VLOOKUP(D7,DB!A:F,6,0),"")</f>
        <v>SCECO</v>
      </c>
      <c r="J7" s="160" t="str">
        <f>IFERROR(VLOOKUP(D7,DB!A:G,7,0),"")</f>
        <v>Good</v>
      </c>
      <c r="K7" s="160"/>
      <c r="L7" s="160" t="str">
        <f>IFERROR(VLOOKUP(D7,DB!A:I,9,0),"")</f>
        <v>Latis</v>
      </c>
    </row>
    <row r="8" spans="1:13" ht="15">
      <c r="A8" s="160"/>
      <c r="B8" s="160" t="str">
        <f>IFERROR(VLOOKUP(D8,DB!A:K,11,0),"")</f>
        <v/>
      </c>
      <c r="C8" s="160"/>
      <c r="D8" s="160"/>
      <c r="E8" s="160"/>
      <c r="F8" s="161"/>
      <c r="G8" s="162">
        <f ca="1">IFERROR(NOW()-F8,"")</f>
        <v>45954.001254166666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45954.001254166666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45954.001254166666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45954.001254166666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45954.001254166666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45954.001254166666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45954.001254166666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45954.001254166666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45954.001254166666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45954.001254166666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45954.001254166666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45954.001254166666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45954.001254166666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45954.001254166666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45954.001254166666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45954.001254166666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45954.001254166666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45954.001254166666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45954.001254166666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45954.001254166666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45954.001254166666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45954.001254166666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45954.001254166666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45954.001254166666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45954.001254166666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45954.001254166666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45954.001254166666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45954.001254166666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45954.001254166666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45954.001254166666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45954.001254166666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45954.001254166666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45954.001254166666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45954.001254166666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45954.001254166666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45954.001254166666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45954.001254166666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45954.001254166666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45954.001254166666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45954.001254166666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45954.001254166666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45954.001254166666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45954.001254166666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45954.001254166666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45954.001254166666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45954.001254166666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45954.001254166666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45954.001254166666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45954.001254166666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45954.001254166666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45954.001254166666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45954.001254166666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45954.001254166666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45954.001254166666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45954.001254166666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45954.001254166666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45954.001254166666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45954.001254166666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45954.001254166666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45954.001254166666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45954.001254166666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45954.001254166666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45954.001254166666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45954.001254166666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45954.001254166666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45954.001254166666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45954.001254166666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45954.001254166666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45954.001254166666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45954.001254166666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45954.001254166666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45954.001254166666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45954.001254166666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45954.001254166666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45954.001254166666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45954.001254166666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45954.001254166666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45954.001254166666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45954.001254166666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45954.001254166666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45954.001254166666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45954.001254166666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45954.001254166666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45954.001254166666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45954.001254166666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45954.001254166666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45954.001254166666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45954.001254166666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45954.001254166666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45954.001254166666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45954.001254166666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45954.001254166666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45954.001254166666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45954.001254166666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45954.001254166666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45954.001254166666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45954.001254166666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45954.001254166666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45954.001254166666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45954.001254166666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45954.001254166666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45954.001254166666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45954.001254166666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45954.001254166666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45954.001254166666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45954.001254166666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45954.001254166666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45954.001254166666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45954.001254166666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45954.001254166666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45954.001254166666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45954.001254166666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45954.001254166666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45954.001254166666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45954.001254166666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45954.001254166666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45954.001254166666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45954.001254166666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45954.001254166666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45954.001254166666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45954.001254166666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45954.001254166666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45954.001254166666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45954.001254166666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45954.001254166666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45954.001254166666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45954.001254166666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45954.001254166666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45954.001254166666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45954.001254166666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45954.001254166666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45954.001254166666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45954.001254166666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45954.001254166666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45954.001254166666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45954.001254166666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45954.001254166666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45954.001254166666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45954.001254166666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45954.001254166666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45954.001254166666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45954.001254166666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45954.001254166666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45954.001254166666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45954.001254166666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45954.001254166666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45954.001254166666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45954.001254166666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45954.001254166666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45954.001254166666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45954.001254166666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45954.001254166666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45954.001254166666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45954.001254166666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45954.001254166666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45954.001254166666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45954.001254166666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45954.001254166666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45954.001254166666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45954.001254166666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45954.001254166666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45954.001254166666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45954.001254166666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45954.001254166666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45954.001254166666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45954.001254166666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45954.001254166666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45954.001254166666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45954.001254166666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45954.001254166666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45954.001254166666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45954.001254166666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45954.001254166666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45954.001254166666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45954.001254166666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45954.001254166666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45954.001254166666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45954.001254166666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45954.001254166666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45954.001254166666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45954.001254166666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45954.001254166666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45954.001254166666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45954.001254166666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45954.001254166666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45954.001254166666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45954.001254166666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45954.001254166666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45954.001254166666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45954.001254166666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45954.001254166666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45954.001254166666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45954.001254166666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45954.001254166666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45954.001254166666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45954.001254166666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45954.001254166666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45954.001254166666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45954.001254166666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45954.001254166666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45954.001254166666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45954.001254166666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45954.001254166666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45954.001254166666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45954.001254166666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45954.001254166666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45954.001254166666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45954.001254166666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45954.001254166666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45954.001254166666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45954.001254166666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45954.001254166666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45954.001254166666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45954.001254166666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45954.001254166666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45954.001254166666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45954.001254166666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45954.001254166666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45954.001254166666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45954.001254166666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45954.001254166666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45954.001254166666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45954.001254166666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45954.001254166666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45954.001254166666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45954.001254166666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45954.001254166666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45954.001254166666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45954.001254166666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45954.001254166666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45954.001254166666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45954.001254166666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45954.001254166666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45954.001254166666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45954.001254166666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45954.001254166666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45954.001254166666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45954.001254166666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45954.001254166666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45954.001254166666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45954.001254166666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45954.001254166666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45954.001254166666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45954.001254166666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45954.001254166666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45954.001254166666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45954.001254166666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45954.001254166666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45954.001254166666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45954.001254166666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45954.001254166666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45954.001254166666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45954.001254166666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45954.001254166666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45954.001254166666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45954.001254166666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45954.001254166666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45954.001254166666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45954.001254166666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45954.001254166666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45954.001254166666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45954.001254166666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45954.001254166666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45954.001254166666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45954.001254166666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45954.001254166666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45954.001254166666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45954.001254166666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45954.001254166666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45954.001254166666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45954.001254166666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45954.001254166666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45954.001254166666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45954.001254166666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45954.001254166666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45954.001254166666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45954.001254166666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45954.001254166666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45954.001254166666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45954.001254166666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45954.001254166666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45954.001254166666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45954.001254166666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45954.001254166666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45954.001254166666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45954.001254166666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45954.001254166666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45954.001254166666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45954.001254166666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45954.001254166666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45954.001254166666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45954.001254166666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45954.001254166666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45954.001254166666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45954.001254166666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45954.001254166666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45954.001254166666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45954.001254166666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45954.001254166666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45954.001254166666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45954.001254166666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45954.001254166666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45954.001254166666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45954.001254166666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45954.001254166666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45954.001254166666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45954.001254166666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45954.001254166666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45954.001254166666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45954.001254166666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45954.001254166666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45954.001254166666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45954.001254166666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45954.001254166666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45954.001254166666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45954.001254166666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45954.001254166666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45954.001254166666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45954.001254166666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45954.001254166666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45954.001254166666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45954.001254166666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45954.001254166666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45954.001254166666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45954.001254166666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45954.001254166666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45954.001254166666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45954.001254166666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45954.001254166666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45954.001254166666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45954.001254166666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45954.001254166666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45954.001254166666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45954.001254166666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45954.001254166666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45954.001254166666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45954.001254166666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45954.001254166666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45954.001254166666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45954.001254166666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45954.001254166666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45954.001254166666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45954.001254166666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45954.001254166666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45954.001254166666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45954.001254166666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45954.001254166666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45954.001254166666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45954.001254166666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45954.001254166666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45954.001254166666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45954.001254166666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45954.001254166666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45954.001254166666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45954.001254166666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45954.001254166666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45954.001254166666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45954.001254166666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45954.001254166666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45954.001254166666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45954.001254166666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45954.001254166666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45954.001254166666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45954.001254166666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45954.001254166666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45954.001254166666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45954.001254166666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45954.001254166666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45954.001254166666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45954.001254166666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45954.001254166666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45954.001254166666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45954.001254166666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45954.001254166666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45954.001254166666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45954.001254166666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45954.001254166666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45954.001254166666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45954.001254166666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45954.001254166666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45954.001254166666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45954.001254166666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45954.001254166666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45954.001254166666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45954.001254166666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45954.001254166666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45954.001254166666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45954.001254166666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45954.001254166666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45954.001254166666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45954.001254166666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45954.001254166666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45954.001254166666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45954.001254166666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45954.001254166666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45954.001254166666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45954.001254166666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45954.001254166666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45954.001254166666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45954.001254166666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45954.001254166666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45954.001254166666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45954.001254166666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45954.001254166666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45954.001254166666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45954.001254166666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45954.001254166666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45954.001254166666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45954.001254166666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45954.001254166666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45954.001254166666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45954.001254166666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45954.001254166666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45954.001254166666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45954.001254166666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45954.001254166666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45954.001254166666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45954.001254166666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45954.001254166666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45954.001254166666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45954.001254166666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45954.001254166666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45954.001254166666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45954.001254166666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45954.001254166666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45954.001254166666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45954.001254166666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45954.001254166666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45954.001254166666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45954.001254166666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45954.001254166666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45954.001254166666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45954.001254166666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45954.001254166666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45954.001254166666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45954.001254166666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45954.001254166666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45954.001254166666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45954.001254166666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45954.001254166666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45954.001254166666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45954.001254166666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45954.001254166666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45954.001254166666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45954.001254166666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45954.001254166666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45954.001254166666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45954.001254166666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45954.001254166666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45954.001254166666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45954.001254166666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45954.001254166666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45954.001254166666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45954.001254166666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45954.001254166666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45954.001254166666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45954.001254166666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45954.001254166666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45954.001254166666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45954.001254166666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45954.001254166666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45954.001254166666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45954.001254166666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45954.001254166666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45954.001254166666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45954.001254166666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45954.001254166666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45954.001254166666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45954.001254166666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45954.001254166666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45954.001254166666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45954.001254166666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45954.001254166666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45954.001254166666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45954.001254166666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45954.001254166666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45954.001254166666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45954.001254166666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45954.001254166666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45954.001254166666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45954.001254166666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45954.001254166666</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1</v>
      </c>
      <c r="D2" s="105" t="s">
        <v>33890</v>
      </c>
      <c r="E2" s="108" t="s">
        <v>39081</v>
      </c>
      <c r="F2" s="109">
        <v>45953.975219907406</v>
      </c>
      <c r="G2" s="78">
        <f ca="1">IFERROR(NOW()-F2,"-")</f>
        <v>2.6034259259176906E-2</v>
      </c>
      <c r="H2" s="109">
        <v>45953.969618055555</v>
      </c>
      <c r="I2" s="105" t="str">
        <f>IFERROR(VLOOKUP(D2,DB!A:F,6,0),"")</f>
        <v>SCECO</v>
      </c>
      <c r="J2" s="104" t="str">
        <f>IFERROR(VLOOKUP(D2,DB!A:G,7,0),"")</f>
        <v>Dead</v>
      </c>
      <c r="K2" s="110" t="s">
        <v>39113</v>
      </c>
      <c r="L2" s="111" t="str">
        <f>IFERROR(VLOOKUP(D2,DB!A:I,9,0),"")</f>
        <v>Latis</v>
      </c>
    </row>
    <row r="3" spans="1:16383" ht="31.5" customHeight="1">
      <c r="A3" s="106"/>
      <c r="B3" s="105" t="str">
        <f>IFERROR(VLOOKUP(D3,DB!A:K,11,0),"")</f>
        <v/>
      </c>
      <c r="C3" s="107"/>
      <c r="D3" s="105"/>
      <c r="E3" s="108"/>
      <c r="F3" s="109"/>
      <c r="G3" s="78">
        <f ca="1">IFERROR(NOW()-F3,"-")</f>
        <v>45954.001254166666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45954.001254166666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45954.001254166666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45954.001254166666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45954.001254166666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45954.001254166666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45954.001254166666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45954.001254166666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45954.001254166666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45954.001254166666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45954.001254166666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45954.001254166666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45954.001254166666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45954.001254166666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45954.001254166666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45954.001254166666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45954.001254166666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45954.001254166666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45954.001254166666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45954.001254166666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45954.001254166666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45954.001254166666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45954.001254166666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45954.001254166666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45954.001254166666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45954.001254166666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45954.001254166666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45954.001254166666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45954.001254166666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45954.001254166666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45954.001254166666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45954.001254166666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45954.001254166666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45954.001254166666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45954.001254166666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45954.001254166666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45954.001254166666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45954.001254166666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45954.001254166666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45954.001254166666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45954.001254166666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45954.001254166666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45954.001254166666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45954.001254166666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45954.001254166666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45954.001254166666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45954.001254166666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45954.001254166666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45954.001254166666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45954.001254166666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45954.001254166666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45954.001254166666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45954.001254166666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45954.001254166666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45954.001254166666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45954.001254166666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45954.001254166666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45954.001254166666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45954.001254166666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45954.001254166666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45954.001254166666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45954.001254166666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45954.001254166666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45954.001254166666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45954.001254166666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45954.001254166666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45954.001254166666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45954.001254166666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45954.001254166666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45954.001254166666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45954.001254166666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45954.001254166666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45954.001254166666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45954.001254166666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45954.001254166666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45954.001254166666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45954.001254166666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45954.001254166666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45954.001254166666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45954.001254166666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45954.001254166666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45954.001254166666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45954.001254166666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45954.001254166666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45954.001254166666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45954.001254166666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45954.001254166666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45954.001254166666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45954.001254166666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45954.001254166666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45954.001254166666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45954.001254166666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45954.001254166666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45954.001254166666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45954.001254166666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45954.001254166666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45954.001254166666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45954.001254166666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45954.001254166666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45954.001254166666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45954.001254166666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45954.001254166666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45954.001254166666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45954.001254166666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45954.001254166666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45954.001254166666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45954.001254166666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45954.001254166666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45954.001254166666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45954.001254166666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45954.001254166666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45954.001254166666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45954.001254166666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45954.001254166666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45954.001254166666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45954.001254166666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45954.001254166666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45954.001254166666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45954.001254166666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45954.001254166666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45954.001254166666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45954.001254166666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45954.001254166666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45954.001254166666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45954.001254166666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45954.001254166666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45954.001254166666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45954.001254166666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45954.001254166666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45954.001254166666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45954.001254166666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45954.001254166666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45954.001254166666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45954.001254166666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45954.001254166666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45954.001254166666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45954.001254166666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45954.001254166666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45954.001254166666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45954.001254166666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45954.001254166666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45954.001254166666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45954.001254166666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45954.001254166666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45954.001254166666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45954.001254166666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45954.001254166666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45954.001254166666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45954.001254166666</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